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pfilesvrd\労働組合\組合本部\せいきょう\ホームページ\buppin\images\marudai\"/>
    </mc:Choice>
  </mc:AlternateContent>
  <xr:revisionPtr revIDLastSave="0" documentId="13_ncr:1_{FC3EFA84-9147-4A4E-8E1A-EC85E26AEB5F}" xr6:coauthVersionLast="47" xr6:coauthVersionMax="47" xr10:uidLastSave="{00000000-0000-0000-0000-000000000000}"/>
  <bookViews>
    <workbookView xWindow="-120" yWindow="-120" windowWidth="29040" windowHeight="15720" activeTab="1" xr2:uid="{00000000-000D-0000-FFFF-FFFF00000000}"/>
  </bookViews>
  <sheets>
    <sheet name="8443・一般FAXなし（通常+自家用問合2段）" sheetId="2" r:id="rId1"/>
    <sheet name="申込書入力用（計算書付)  " sheetId="1" r:id="rId2"/>
    <sheet name="Sheet3" sheetId="3" state="hidden" r:id="rId3"/>
  </sheets>
  <externalReferences>
    <externalReference r:id="rId4"/>
    <externalReference r:id="rId5"/>
  </externalReferences>
  <definedNames>
    <definedName name="_xlnm._FilterDatabase" localSheetId="0" hidden="1">#REF!</definedName>
    <definedName name="_xlnm._FilterDatabase" localSheetId="1" hidden="1">#REF!</definedName>
    <definedName name="_xlnm._FilterDatabase" hidden="1">#REF!</definedName>
    <definedName name="_xlnm.Print_Area" localSheetId="0">'8443・一般FAXなし（通常+自家用問合2段）'!$A$1:$AR$68</definedName>
    <definedName name="_xlnm.Print_Area" localSheetId="1">'申込書入力用（計算書付)  '!$A$1:$CJ$126</definedName>
    <definedName name="お客様_各位" localSheetId="0">#REF!</definedName>
    <definedName name="お客様_各位" localSheetId="2">#REF!</definedName>
    <definedName name="お客様_各位" localSheetId="1">#REF!</definedName>
    <definedName name="お客様_各位">#REF!</definedName>
    <definedName name="伺CLEAR1">[1]!伺CLEAR1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2" l="1"/>
  <c r="K49" i="2"/>
  <c r="Y49" i="2"/>
  <c r="AM49" i="2"/>
  <c r="K50" i="2"/>
  <c r="AH1" i="2" l="1"/>
  <c r="BZ58" i="1"/>
  <c r="BG106" i="1"/>
  <c r="BG90" i="1"/>
  <c r="BG74" i="1"/>
  <c r="BG58" i="1"/>
  <c r="BG42" i="1"/>
  <c r="BR101" i="1"/>
  <c r="BR85" i="1"/>
  <c r="BR69" i="1"/>
  <c r="BR53" i="1"/>
  <c r="BR37" i="1"/>
  <c r="BZ106" i="1" l="1"/>
  <c r="BX101" i="1"/>
  <c r="BZ90" i="1"/>
  <c r="BX85" i="1"/>
  <c r="BX93" i="1" s="1"/>
  <c r="BZ74" i="1"/>
  <c r="BX69" i="1"/>
  <c r="BX53" i="1"/>
  <c r="BX61" i="1" s="1"/>
  <c r="BZ42" i="1"/>
  <c r="BX77" i="1" l="1"/>
  <c r="BX109" i="1"/>
  <c r="AI46" i="2"/>
  <c r="AV37" i="2"/>
  <c r="AV36" i="2"/>
  <c r="AE47" i="2" s="1"/>
  <c r="AV34" i="2"/>
  <c r="AI33" i="2"/>
  <c r="AE32" i="2"/>
  <c r="AV31" i="2"/>
  <c r="AV27" i="2"/>
  <c r="AH27" i="2"/>
  <c r="AV26" i="2"/>
  <c r="AV24" i="2"/>
  <c r="AU48" i="2" s="1"/>
  <c r="G24" i="2"/>
  <c r="AV21" i="2"/>
  <c r="AV19" i="2"/>
  <c r="AV18" i="2"/>
  <c r="AV17" i="2"/>
  <c r="AV16" i="2"/>
  <c r="AV15" i="2"/>
  <c r="W4" i="2" s="1"/>
  <c r="AV11" i="2"/>
  <c r="A4" i="2" s="1"/>
  <c r="AV9" i="2"/>
  <c r="A2" i="2" s="1"/>
  <c r="AV8" i="2"/>
  <c r="AM7" i="2" s="1"/>
  <c r="AU7" i="2"/>
  <c r="Z29" i="2" s="1"/>
  <c r="A6" i="2"/>
  <c r="AC2" i="2"/>
  <c r="AE34" i="2" l="1"/>
  <c r="AU49" i="2"/>
  <c r="G15" i="2" s="1"/>
  <c r="AU40" i="2"/>
  <c r="AU39" i="2"/>
  <c r="AU42" i="2"/>
  <c r="AU41" i="2"/>
  <c r="AM43" i="2"/>
  <c r="Y43" i="2"/>
  <c r="K43" i="2"/>
  <c r="AM42" i="2"/>
  <c r="Y42" i="2"/>
  <c r="K42" i="2"/>
  <c r="AM41" i="2"/>
  <c r="Y41" i="2"/>
  <c r="K41" i="2"/>
  <c r="AM40" i="2"/>
  <c r="Y40" i="2"/>
  <c r="K40" i="2"/>
  <c r="AM39" i="2"/>
  <c r="Y39" i="2"/>
  <c r="K39" i="2"/>
  <c r="AM38" i="2"/>
  <c r="Y38" i="2"/>
  <c r="K38" i="2"/>
  <c r="AM37" i="2"/>
  <c r="Y37" i="2"/>
  <c r="K37" i="2"/>
  <c r="AM36" i="2"/>
  <c r="Y36" i="2"/>
  <c r="K36" i="2"/>
  <c r="CQ35" i="1" l="1"/>
  <c r="CQ36" i="1"/>
  <c r="A31" i="1" l="1"/>
  <c r="BG116" i="1"/>
  <c r="CR34" i="1" l="1"/>
  <c r="BG34" i="1" s="1"/>
  <c r="A29" i="1" l="1"/>
  <c r="F12" i="1"/>
  <c r="AW116" i="1" l="1"/>
  <c r="BX37" i="1"/>
  <c r="BY22" i="1"/>
  <c r="CR15" i="1"/>
  <c r="BG4" i="1" s="1"/>
  <c r="A14" i="1"/>
  <c r="BJ7" i="1" s="1"/>
  <c r="BX45" i="1" l="1"/>
  <c r="CQ99" i="1" s="1"/>
  <c r="CQ102" i="1"/>
  <c r="CQ100" i="1"/>
  <c r="CQ101" i="1"/>
  <c r="CQ103" i="1"/>
  <c r="CQ104" i="1" l="1"/>
  <c r="BZ1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HASHIMOTO</author>
    <author>kouseikai1</author>
  </authors>
  <commentList>
    <comment ref="Z11" authorId="0" shapeId="0" xr:uid="{00000000-0006-0000-0000-000001000000}">
      <text>
        <r>
          <rPr>
            <sz val="16"/>
            <color indexed="81"/>
            <rFont val="ＭＳ Ｐゴシック"/>
            <family val="3"/>
            <charset val="128"/>
          </rPr>
          <t>郵便番号をご記入ください。</t>
        </r>
        <r>
          <rPr>
            <sz val="9"/>
            <color indexed="81"/>
            <rFont val="ＭＳ Ｐゴシック"/>
            <family val="3"/>
            <charset val="128"/>
          </rPr>
          <t xml:space="preserve">
</t>
        </r>
      </text>
    </comment>
    <comment ref="Z13" authorId="0" shapeId="0" xr:uid="{00000000-0006-0000-0000-000002000000}">
      <text>
        <r>
          <rPr>
            <sz val="16"/>
            <color indexed="81"/>
            <rFont val="ＭＳ Ｐゴシック"/>
            <family val="3"/>
            <charset val="128"/>
          </rPr>
          <t>住所がマンション・アパートの場合は部屋番号までご記入ください。</t>
        </r>
        <r>
          <rPr>
            <sz val="9"/>
            <color indexed="81"/>
            <rFont val="ＭＳ Ｐゴシック"/>
            <family val="3"/>
            <charset val="128"/>
          </rPr>
          <t xml:space="preserve">
</t>
        </r>
      </text>
    </comment>
    <comment ref="Z20" authorId="0" shapeId="0" xr:uid="{00000000-0006-0000-0000-000003000000}">
      <text>
        <r>
          <rPr>
            <sz val="16"/>
            <color indexed="81"/>
            <rFont val="ＭＳ Ｐゴシック"/>
            <family val="3"/>
            <charset val="128"/>
          </rPr>
          <t>電話番号は</t>
        </r>
        <r>
          <rPr>
            <b/>
            <sz val="16"/>
            <color indexed="10"/>
            <rFont val="ＭＳ Ｐゴシック"/>
            <family val="3"/>
            <charset val="128"/>
          </rPr>
          <t>必ず</t>
        </r>
        <r>
          <rPr>
            <sz val="16"/>
            <color indexed="81"/>
            <rFont val="ＭＳ Ｐゴシック"/>
            <family val="3"/>
            <charset val="128"/>
          </rPr>
          <t xml:space="preserve">ご記入ください。
</t>
        </r>
        <r>
          <rPr>
            <sz val="9"/>
            <color indexed="81"/>
            <rFont val="ＭＳ Ｐゴシック"/>
            <family val="3"/>
            <charset val="128"/>
          </rPr>
          <t xml:space="preserve">
</t>
        </r>
      </text>
    </comment>
    <comment ref="Z22" authorId="0" shapeId="0" xr:uid="{00000000-0006-0000-0000-000004000000}">
      <text>
        <r>
          <rPr>
            <sz val="16"/>
            <color indexed="81"/>
            <rFont val="ＭＳ Ｐゴシック"/>
            <family val="3"/>
            <charset val="128"/>
          </rPr>
          <t xml:space="preserve">ご依頼主をご記入ください。
</t>
        </r>
        <r>
          <rPr>
            <sz val="14"/>
            <color indexed="81"/>
            <rFont val="ＭＳ Ｐゴシック"/>
            <family val="3"/>
            <charset val="128"/>
          </rPr>
          <t>（ご依頼主宛にお振込用紙が郵送されます。）</t>
        </r>
      </text>
    </comment>
    <comment ref="G35" authorId="0" shapeId="0" xr:uid="{00000000-0006-0000-0000-000005000000}">
      <text>
        <r>
          <rPr>
            <sz val="16"/>
            <color indexed="81"/>
            <rFont val="ＭＳ Ｐゴシック"/>
            <family val="3"/>
            <charset val="128"/>
          </rPr>
          <t>郵便番号をご記入ください。</t>
        </r>
        <r>
          <rPr>
            <sz val="9"/>
            <color indexed="81"/>
            <rFont val="ＭＳ Ｐゴシック"/>
            <family val="3"/>
            <charset val="128"/>
          </rPr>
          <t xml:space="preserve">
</t>
        </r>
      </text>
    </comment>
    <comment ref="BG37" authorId="0" shapeId="0" xr:uid="{00000000-0006-0000-0000-000006000000}">
      <text>
        <r>
          <rPr>
            <sz val="14"/>
            <color indexed="81"/>
            <rFont val="ＭＳ Ｐゴシック"/>
            <family val="3"/>
            <charset val="128"/>
          </rPr>
          <t>商品番号を入力ください。</t>
        </r>
      </text>
    </comment>
    <comment ref="BM37" authorId="0" shapeId="0" xr:uid="{00000000-0006-0000-0000-000007000000}">
      <text>
        <r>
          <rPr>
            <sz val="14"/>
            <color indexed="81"/>
            <rFont val="ＭＳ Ｐゴシック"/>
            <family val="3"/>
            <charset val="128"/>
          </rPr>
          <t>数量を入力ください。</t>
        </r>
      </text>
    </comment>
    <comment ref="G38" authorId="0" shapeId="0" xr:uid="{00000000-0006-0000-0000-000008000000}">
      <text>
        <r>
          <rPr>
            <sz val="12"/>
            <color indexed="81"/>
            <rFont val="ＭＳ Ｐゴシック"/>
            <family val="3"/>
            <charset val="128"/>
          </rPr>
          <t>住所がマンション・アパートの場合は部屋番号までご記入ください。</t>
        </r>
        <r>
          <rPr>
            <b/>
            <sz val="16"/>
            <color indexed="81"/>
            <rFont val="ＭＳ Ｐゴシック"/>
            <family val="3"/>
            <charset val="128"/>
          </rPr>
          <t xml:space="preserve">
</t>
        </r>
        <r>
          <rPr>
            <b/>
            <sz val="16"/>
            <color indexed="10"/>
            <rFont val="ＭＳ Ｐゴシック"/>
            <family val="3"/>
            <charset val="128"/>
          </rPr>
          <t>ご自宅お届け</t>
        </r>
        <r>
          <rPr>
            <b/>
            <sz val="16"/>
            <color indexed="81"/>
            <rFont val="ＭＳ Ｐゴシック"/>
            <family val="3"/>
            <charset val="128"/>
          </rPr>
          <t>は「</t>
        </r>
        <r>
          <rPr>
            <b/>
            <sz val="16"/>
            <color indexed="10"/>
            <rFont val="ＭＳ Ｐゴシック"/>
            <family val="3"/>
            <charset val="128"/>
          </rPr>
          <t>本人</t>
        </r>
        <r>
          <rPr>
            <b/>
            <sz val="16"/>
            <color indexed="81"/>
            <rFont val="ＭＳ Ｐゴシック"/>
            <family val="3"/>
            <charset val="128"/>
          </rPr>
          <t>」と書かれても結構です。</t>
        </r>
      </text>
    </comment>
    <comment ref="BX42" authorId="0" shapeId="0" xr:uid="{00000000-0006-0000-0000-000009000000}">
      <text>
        <r>
          <rPr>
            <b/>
            <sz val="16"/>
            <color indexed="10"/>
            <rFont val="ＭＳ Ｐゴシック"/>
            <family val="3"/>
            <charset val="128"/>
          </rPr>
          <t>※送料は入力しなくても結構です</t>
        </r>
        <r>
          <rPr>
            <sz val="14"/>
            <color indexed="81"/>
            <rFont val="ＭＳ Ｐゴシック"/>
            <family val="3"/>
            <charset val="128"/>
          </rPr>
          <t xml:space="preserve">
送料は1または0を入力ください。
0：【無料】　ご自宅・同一住所配送
　　　　　　　商品番号111・201～208・231
　　　　　　　　　　　　　411.412
1：【990円】先様配送
</t>
        </r>
      </text>
    </comment>
    <comment ref="G43" authorId="1" shapeId="0" xr:uid="{00000000-0006-0000-0000-00000A000000}">
      <text>
        <r>
          <rPr>
            <b/>
            <sz val="14"/>
            <color indexed="10"/>
            <rFont val="ＭＳ Ｐゴシック"/>
            <family val="3"/>
            <charset val="128"/>
          </rPr>
          <t xml:space="preserve">電話番号は
</t>
        </r>
        <r>
          <rPr>
            <b/>
            <u val="double"/>
            <sz val="14"/>
            <color indexed="10"/>
            <rFont val="ＭＳ Ｐゴシック"/>
            <family val="3"/>
            <charset val="128"/>
          </rPr>
          <t>記入必須</t>
        </r>
        <r>
          <rPr>
            <b/>
            <sz val="14"/>
            <color indexed="10"/>
            <rFont val="ＭＳ Ｐゴシック"/>
            <family val="3"/>
            <charset val="128"/>
          </rPr>
          <t>　です。</t>
        </r>
      </text>
    </comment>
    <comment ref="G45" authorId="0" shapeId="0" xr:uid="{00000000-0006-0000-0000-00000B000000}">
      <text>
        <r>
          <rPr>
            <sz val="16"/>
            <color indexed="81"/>
            <rFont val="ＭＳ Ｐゴシック"/>
            <family val="3"/>
            <charset val="128"/>
          </rPr>
          <t xml:space="preserve">お届け先の氏名をご記入ください。
</t>
        </r>
        <r>
          <rPr>
            <sz val="9"/>
            <color indexed="81"/>
            <rFont val="ＭＳ Ｐゴシック"/>
            <family val="3"/>
            <charset val="128"/>
          </rPr>
          <t xml:space="preserve">
</t>
        </r>
      </text>
    </comment>
    <comment ref="BG53" authorId="0" shapeId="0" xr:uid="{97B5A87D-CA5E-4638-8B98-62D58CCB11E4}">
      <text>
        <r>
          <rPr>
            <sz val="14"/>
            <color indexed="81"/>
            <rFont val="ＭＳ Ｐゴシック"/>
            <family val="3"/>
            <charset val="128"/>
          </rPr>
          <t>商品番号を入力ください。</t>
        </r>
      </text>
    </comment>
    <comment ref="BM53" authorId="0" shapeId="0" xr:uid="{82665C00-EFDD-49FB-8BE5-023F0EC55D95}">
      <text>
        <r>
          <rPr>
            <sz val="14"/>
            <color indexed="81"/>
            <rFont val="ＭＳ Ｐゴシック"/>
            <family val="3"/>
            <charset val="128"/>
          </rPr>
          <t>数量を入力ください。</t>
        </r>
      </text>
    </comment>
    <comment ref="BX58" authorId="0" shapeId="0" xr:uid="{A05D8C23-5A04-454B-8635-37B33457FFEF}">
      <text>
        <r>
          <rPr>
            <b/>
            <sz val="16"/>
            <color indexed="10"/>
            <rFont val="ＭＳ Ｐゴシック"/>
            <family val="3"/>
            <charset val="128"/>
          </rPr>
          <t>※送料は入力しなくても結構です</t>
        </r>
        <r>
          <rPr>
            <sz val="14"/>
            <color indexed="81"/>
            <rFont val="ＭＳ Ｐゴシック"/>
            <family val="3"/>
            <charset val="128"/>
          </rPr>
          <t xml:space="preserve">
送料は1または0を入力ください。
0：【無料】　ご自宅・同一住所配送
　　　　　　　商品番号111・201～208・231
　　　　　　　　　　　　　411.412
1：【990円】先様配送
</t>
        </r>
      </text>
    </comment>
    <comment ref="BG69" authorId="0" shapeId="0" xr:uid="{434B80FD-2D2C-4839-B184-83C8716231B4}">
      <text>
        <r>
          <rPr>
            <sz val="14"/>
            <color indexed="81"/>
            <rFont val="ＭＳ Ｐゴシック"/>
            <family val="3"/>
            <charset val="128"/>
          </rPr>
          <t>商品番号を入力ください。</t>
        </r>
      </text>
    </comment>
    <comment ref="BM69" authorId="0" shapeId="0" xr:uid="{88E99120-008B-46C9-9BE4-6F9D5AABB6EE}">
      <text>
        <r>
          <rPr>
            <sz val="14"/>
            <color indexed="81"/>
            <rFont val="ＭＳ Ｐゴシック"/>
            <family val="3"/>
            <charset val="128"/>
          </rPr>
          <t>数量を入力ください。</t>
        </r>
      </text>
    </comment>
    <comment ref="BX74" authorId="0" shapeId="0" xr:uid="{4039C2CE-4683-41DC-B42C-1D36BE00D3D5}">
      <text>
        <r>
          <rPr>
            <b/>
            <sz val="16"/>
            <color indexed="10"/>
            <rFont val="ＭＳ Ｐゴシック"/>
            <family val="3"/>
            <charset val="128"/>
          </rPr>
          <t>※送料は入力しなくても結構です</t>
        </r>
        <r>
          <rPr>
            <sz val="14"/>
            <color indexed="81"/>
            <rFont val="ＭＳ Ｐゴシック"/>
            <family val="3"/>
            <charset val="128"/>
          </rPr>
          <t xml:space="preserve">
送料は1または0を入力ください。
0：【無料】　ご自宅・同一住所配送
　　　　　　　商品番号111・201～208・231
　　　　　　　　　　　　　411.412
1：【990円】先様配送
</t>
        </r>
      </text>
    </comment>
    <comment ref="BG85" authorId="0" shapeId="0" xr:uid="{F328BFFF-8FC9-495F-BB15-5EAEC73F52B3}">
      <text>
        <r>
          <rPr>
            <sz val="14"/>
            <color indexed="81"/>
            <rFont val="ＭＳ Ｐゴシック"/>
            <family val="3"/>
            <charset val="128"/>
          </rPr>
          <t>商品番号を入力ください。</t>
        </r>
      </text>
    </comment>
    <comment ref="BM85" authorId="0" shapeId="0" xr:uid="{F473309F-0989-477A-AB61-DCEFA6C89B0A}">
      <text>
        <r>
          <rPr>
            <sz val="14"/>
            <color indexed="81"/>
            <rFont val="ＭＳ Ｐゴシック"/>
            <family val="3"/>
            <charset val="128"/>
          </rPr>
          <t>数量を入力ください。</t>
        </r>
      </text>
    </comment>
    <comment ref="BX90" authorId="0" shapeId="0" xr:uid="{70E9AB66-39DC-48B3-9A8A-810EC5BADAFE}">
      <text>
        <r>
          <rPr>
            <b/>
            <sz val="16"/>
            <color indexed="10"/>
            <rFont val="ＭＳ Ｐゴシック"/>
            <family val="3"/>
            <charset val="128"/>
          </rPr>
          <t>※送料は入力しなくても結構です</t>
        </r>
        <r>
          <rPr>
            <sz val="14"/>
            <color indexed="81"/>
            <rFont val="ＭＳ Ｐゴシック"/>
            <family val="3"/>
            <charset val="128"/>
          </rPr>
          <t xml:space="preserve">
送料は1または0を入力ください。
0：【無料】　ご自宅・同一住所配送
　　　　　　　商品番号111・201～208・231
　　　　　　　　　　　　　411.412
1：【990円】先様配送
</t>
        </r>
      </text>
    </comment>
    <comment ref="BG101" authorId="0" shapeId="0" xr:uid="{50C9D263-1249-4003-9F4F-F7A6DEC6EB4F}">
      <text>
        <r>
          <rPr>
            <sz val="14"/>
            <color indexed="81"/>
            <rFont val="ＭＳ Ｐゴシック"/>
            <family val="3"/>
            <charset val="128"/>
          </rPr>
          <t>商品番号を入力ください。</t>
        </r>
      </text>
    </comment>
    <comment ref="BM101" authorId="0" shapeId="0" xr:uid="{C9F886BE-7FDD-47B8-A39A-0353B6129E34}">
      <text>
        <r>
          <rPr>
            <sz val="14"/>
            <color indexed="81"/>
            <rFont val="ＭＳ Ｐゴシック"/>
            <family val="3"/>
            <charset val="128"/>
          </rPr>
          <t>数量を入力ください。</t>
        </r>
      </text>
    </comment>
    <comment ref="BX106" authorId="0" shapeId="0" xr:uid="{063D79BE-4661-4EF0-A8DA-567E53DDBA01}">
      <text>
        <r>
          <rPr>
            <b/>
            <sz val="16"/>
            <color indexed="10"/>
            <rFont val="ＭＳ Ｐゴシック"/>
            <family val="3"/>
            <charset val="128"/>
          </rPr>
          <t>※送料は入力しなくても結構です</t>
        </r>
        <r>
          <rPr>
            <sz val="14"/>
            <color indexed="81"/>
            <rFont val="ＭＳ Ｐゴシック"/>
            <family val="3"/>
            <charset val="128"/>
          </rPr>
          <t xml:space="preserve">
送料は1または0を入力ください。
0：【無料】　ご自宅・同一住所配送
　　　　　　　商品番号111・201～208・231
　　　　　　　　　　　　411.412
1：【990円】先様配送
</t>
        </r>
      </text>
    </comment>
  </commentList>
</comments>
</file>

<file path=xl/sharedStrings.xml><?xml version="1.0" encoding="utf-8"?>
<sst xmlns="http://schemas.openxmlformats.org/spreadsheetml/2006/main" count="504" uniqueCount="252">
  <si>
    <t>ギフト　申込書</t>
    <rPh sb="4" eb="7">
      <t>モウシコミショ</t>
    </rPh>
    <phoneticPr fontId="3"/>
  </si>
  <si>
    <t>送信枚数</t>
    <rPh sb="0" eb="2">
      <t>ソウシン</t>
    </rPh>
    <rPh sb="2" eb="4">
      <t>マイスウ</t>
    </rPh>
    <phoneticPr fontId="3"/>
  </si>
  <si>
    <t>8443</t>
    <phoneticPr fontId="3"/>
  </si>
  <si>
    <t>枚</t>
    <rPh sb="0" eb="1">
      <t>マイ</t>
    </rPh>
    <phoneticPr fontId="3"/>
  </si>
  <si>
    <t>得意先ＣＤ</t>
    <rPh sb="0" eb="3">
      <t>トクイサキ</t>
    </rPh>
    <phoneticPr fontId="3"/>
  </si>
  <si>
    <t>04-8443</t>
  </si>
  <si>
    <t>得意先名</t>
    <rPh sb="0" eb="3">
      <t>トクイサキ</t>
    </rPh>
    <rPh sb="3" eb="4">
      <t>メイ</t>
    </rPh>
    <phoneticPr fontId="3"/>
  </si>
  <si>
    <t>【必　須　記　入　欄】</t>
    <phoneticPr fontId="3"/>
  </si>
  <si>
    <t>ご依頼主</t>
    <rPh sb="1" eb="4">
      <t>イライヌシ</t>
    </rPh>
    <phoneticPr fontId="3"/>
  </si>
  <si>
    <t>整理番号</t>
    <rPh sb="0" eb="2">
      <t>セイリ</t>
    </rPh>
    <rPh sb="2" eb="4">
      <t>バンゴウ</t>
    </rPh>
    <phoneticPr fontId="3"/>
  </si>
  <si>
    <t>〒</t>
    <phoneticPr fontId="3"/>
  </si>
  <si>
    <t>－</t>
    <phoneticPr fontId="3"/>
  </si>
  <si>
    <t>②</t>
    <phoneticPr fontId="3"/>
  </si>
  <si>
    <t>所属</t>
  </si>
  <si>
    <t>申込日</t>
    <phoneticPr fontId="3"/>
  </si>
  <si>
    <t>月</t>
    <phoneticPr fontId="3"/>
  </si>
  <si>
    <t>日</t>
    <phoneticPr fontId="3"/>
  </si>
  <si>
    <t>③</t>
    <phoneticPr fontId="3"/>
  </si>
  <si>
    <t>生協番号</t>
  </si>
  <si>
    <t>FAX番号</t>
    <rPh sb="3" eb="5">
      <t>バンゴウ</t>
    </rPh>
    <phoneticPr fontId="3"/>
  </si>
  <si>
    <t>03-3546-9425</t>
  </si>
  <si>
    <t>支払い方法</t>
    <rPh sb="0" eb="2">
      <t>シハラ</t>
    </rPh>
    <rPh sb="3" eb="5">
      <t>ホウホウ</t>
    </rPh>
    <phoneticPr fontId="3"/>
  </si>
  <si>
    <t>所属</t>
    <phoneticPr fontId="3"/>
  </si>
  <si>
    <t>TEL</t>
    <phoneticPr fontId="3"/>
  </si>
  <si>
    <t>お得意先コード</t>
    <rPh sb="1" eb="4">
      <t>トクイサキ</t>
    </rPh>
    <phoneticPr fontId="3"/>
  </si>
  <si>
    <t>生協　番号</t>
    <phoneticPr fontId="3"/>
  </si>
  <si>
    <t>様</t>
    <rPh sb="0" eb="1">
      <t>サマ</t>
    </rPh>
    <phoneticPr fontId="3"/>
  </si>
  <si>
    <t>お　届　け　ご　希　望</t>
    <phoneticPr fontId="3"/>
  </si>
  <si>
    <t>【ご依頼主・お届け先の郵便番号・電話番号は必ずご記入ください。</t>
    <phoneticPr fontId="3"/>
  </si>
  <si>
    <t>ご希望のない場合は初回発送より順次発送いたします</t>
    <phoneticPr fontId="3"/>
  </si>
  <si>
    <t>また、住所は正確に、マンション・アパートの場合は部屋番号までご記入ください。】</t>
    <phoneticPr fontId="3"/>
  </si>
  <si>
    <t>中旬　</t>
    <phoneticPr fontId="3"/>
  </si>
  <si>
    <t>下旬</t>
    <phoneticPr fontId="3"/>
  </si>
  <si>
    <t>・ご希望の「のし欄」に○をお付けください</t>
    <phoneticPr fontId="3"/>
  </si>
  <si>
    <t>お届け先　１</t>
    <rPh sb="1" eb="2">
      <t>トド</t>
    </rPh>
    <rPh sb="3" eb="4">
      <t>サキ</t>
    </rPh>
    <phoneticPr fontId="3"/>
  </si>
  <si>
    <t>商品番号</t>
    <rPh sb="0" eb="1">
      <t>ショウ</t>
    </rPh>
    <rPh sb="1" eb="2">
      <t>ヒン</t>
    </rPh>
    <rPh sb="2" eb="3">
      <t>バン</t>
    </rPh>
    <rPh sb="3" eb="4">
      <t>ゴウ</t>
    </rPh>
    <phoneticPr fontId="3"/>
  </si>
  <si>
    <t>数量</t>
    <phoneticPr fontId="3"/>
  </si>
  <si>
    <t>単価</t>
    <phoneticPr fontId="3"/>
  </si>
  <si>
    <t>小計</t>
    <rPh sb="0" eb="2">
      <t>ショウケイ</t>
    </rPh>
    <phoneticPr fontId="3"/>
  </si>
  <si>
    <t>のし欄</t>
    <rPh sb="2" eb="3">
      <t>ラン</t>
    </rPh>
    <phoneticPr fontId="3"/>
  </si>
  <si>
    <t>HA-104</t>
  </si>
  <si>
    <t>HA-102</t>
  </si>
  <si>
    <t>HA-703</t>
  </si>
  <si>
    <t>HA-502</t>
  </si>
  <si>
    <t>無　地</t>
    <rPh sb="0" eb="1">
      <t>ム</t>
    </rPh>
    <rPh sb="2" eb="3">
      <t>チ</t>
    </rPh>
    <phoneticPr fontId="3"/>
  </si>
  <si>
    <t>KK-605</t>
  </si>
  <si>
    <t>送　　　　料</t>
    <phoneticPr fontId="3"/>
  </si>
  <si>
    <t>御　礼</t>
    <rPh sb="0" eb="1">
      <t>オ</t>
    </rPh>
    <rPh sb="2" eb="3">
      <t>レイ</t>
    </rPh>
    <phoneticPr fontId="3"/>
  </si>
  <si>
    <t>KK-504</t>
  </si>
  <si>
    <t>KK-505</t>
  </si>
  <si>
    <t>不　要</t>
    <rPh sb="0" eb="1">
      <t>フ</t>
    </rPh>
    <rPh sb="2" eb="3">
      <t>ヨウ</t>
    </rPh>
    <phoneticPr fontId="3"/>
  </si>
  <si>
    <t>KK-403</t>
  </si>
  <si>
    <t>合　　　　計</t>
    <rPh sb="0" eb="1">
      <t>ア</t>
    </rPh>
    <rPh sb="5" eb="6">
      <t>ケイ</t>
    </rPh>
    <phoneticPr fontId="3"/>
  </si>
  <si>
    <t>KK-303</t>
  </si>
  <si>
    <t>そ の 他</t>
    <phoneticPr fontId="3"/>
  </si>
  <si>
    <t>KK-302</t>
  </si>
  <si>
    <t>（</t>
    <phoneticPr fontId="3"/>
  </si>
  <si>
    <t>)</t>
    <phoneticPr fontId="3"/>
  </si>
  <si>
    <t>KKR-504</t>
  </si>
  <si>
    <t>GM-60</t>
  </si>
  <si>
    <t>お届け先　２</t>
    <rPh sb="1" eb="2">
      <t>トド</t>
    </rPh>
    <rPh sb="3" eb="4">
      <t>サキ</t>
    </rPh>
    <phoneticPr fontId="3"/>
  </si>
  <si>
    <t>GM-50</t>
  </si>
  <si>
    <t>GM-40</t>
  </si>
  <si>
    <t>TS-509</t>
  </si>
  <si>
    <t>TS-407</t>
  </si>
  <si>
    <t>SW-40</t>
  </si>
  <si>
    <t>SW-30</t>
  </si>
  <si>
    <t>MＨＢ-35</t>
  </si>
  <si>
    <t>お届け先　３</t>
    <rPh sb="1" eb="2">
      <t>トド</t>
    </rPh>
    <rPh sb="3" eb="4">
      <t>サキ</t>
    </rPh>
    <phoneticPr fontId="3"/>
  </si>
  <si>
    <t>HDS-50</t>
  </si>
  <si>
    <t>HDS-40</t>
  </si>
  <si>
    <t>HDS-30</t>
  </si>
  <si>
    <t>お届け先　４</t>
    <rPh sb="1" eb="2">
      <t>トド</t>
    </rPh>
    <rPh sb="3" eb="4">
      <t>サキ</t>
    </rPh>
    <phoneticPr fontId="3"/>
  </si>
  <si>
    <t>お届け先　５</t>
    <rPh sb="1" eb="2">
      <t>トド</t>
    </rPh>
    <rPh sb="3" eb="4">
      <t>サキ</t>
    </rPh>
    <phoneticPr fontId="3"/>
  </si>
  <si>
    <t>お申し込みいただいたお客様には、次回シーズンにお届け先を記載したリストを送付させていただく場合がございます。　　　　　　　　　　　　　　　　　　　　　　　　　　　　　　　　　　　　　　　　　　　　　　　　　　　　　　　　　　　　　　　　　　　　　　　　　　　　　もしリストの送付が不要な場合は、右欄に×印をご記入ください</t>
    <phoneticPr fontId="3"/>
  </si>
  <si>
    <t>今後不要</t>
    <phoneticPr fontId="3"/>
  </si>
  <si>
    <t>お支払い方法</t>
    <rPh sb="1" eb="3">
      <t>シハラ</t>
    </rPh>
    <rPh sb="4" eb="6">
      <t>ホウホウ</t>
    </rPh>
    <phoneticPr fontId="3"/>
  </si>
  <si>
    <t>総合計</t>
    <rPh sb="0" eb="1">
      <t>ソウ</t>
    </rPh>
    <rPh sb="1" eb="3">
      <t>ゴウケイ</t>
    </rPh>
    <phoneticPr fontId="3"/>
  </si>
  <si>
    <t>円</t>
    <rPh sb="0" eb="1">
      <t>エン</t>
    </rPh>
    <phoneticPr fontId="3"/>
  </si>
  <si>
    <t>☆申し込み用紙の足りない場合はコピーしてご利用ください</t>
    <phoneticPr fontId="3"/>
  </si>
  <si>
    <t>KKR-706</t>
  </si>
  <si>
    <t>バラエティセット</t>
  </si>
  <si>
    <t>6月下旬</t>
    <rPh sb="1" eb="2">
      <t>ガツ</t>
    </rPh>
    <rPh sb="2" eb="4">
      <t>ゲジュン</t>
    </rPh>
    <phoneticPr fontId="2"/>
  </si>
  <si>
    <t>7月上旬</t>
    <rPh sb="1" eb="2">
      <t>ガツ</t>
    </rPh>
    <rPh sb="2" eb="4">
      <t>ジョウジュン</t>
    </rPh>
    <phoneticPr fontId="2"/>
  </si>
  <si>
    <t>12月上旬</t>
    <rPh sb="2" eb="3">
      <t>ガツ</t>
    </rPh>
    <rPh sb="3" eb="5">
      <t>ジョウジュン</t>
    </rPh>
    <phoneticPr fontId="2"/>
  </si>
  <si>
    <t>ＭＯ-500</t>
  </si>
  <si>
    <t>ＭＯ-400</t>
  </si>
  <si>
    <t>ＭＯ-300</t>
  </si>
  <si>
    <t>ビーフカレー４Ｐ</t>
  </si>
  <si>
    <t>J-POWERグループ生協</t>
    <phoneticPr fontId="3"/>
  </si>
  <si>
    <t>中元</t>
    <rPh sb="0" eb="2">
      <t>チュウゲン</t>
    </rPh>
    <phoneticPr fontId="2"/>
  </si>
  <si>
    <t>歳暮</t>
    <rPh sb="0" eb="2">
      <t>セイボ</t>
    </rPh>
    <phoneticPr fontId="2"/>
  </si>
  <si>
    <t>生協振込</t>
    <phoneticPr fontId="2"/>
  </si>
  <si>
    <t>生協カード</t>
    <phoneticPr fontId="3"/>
  </si>
  <si>
    <t>神戸プリン</t>
    <rPh sb="0" eb="2">
      <t>コウベ</t>
    </rPh>
    <phoneticPr fontId="2"/>
  </si>
  <si>
    <t>たまり漬焼豚2本</t>
  </si>
  <si>
    <t>中　元</t>
  </si>
  <si>
    <t>骨付きポークスペアリブ</t>
    <rPh sb="0" eb="1">
      <t>ホネ</t>
    </rPh>
    <rPh sb="1" eb="2">
      <t>ツ</t>
    </rPh>
    <phoneticPr fontId="43"/>
  </si>
  <si>
    <t>事前で変更したい場合は「変更」→</t>
    <rPh sb="0" eb="2">
      <t>ジゼン</t>
    </rPh>
    <rPh sb="3" eb="5">
      <t>ヘンコウ</t>
    </rPh>
    <rPh sb="8" eb="10">
      <t>バアイ</t>
    </rPh>
    <rPh sb="12" eb="14">
      <t>ヘンコウ</t>
    </rPh>
    <phoneticPr fontId="45"/>
  </si>
  <si>
    <t>特　　　別　　　販　　　売　　　の　　　ご　　　案　　　内</t>
    <phoneticPr fontId="45"/>
  </si>
  <si>
    <t>表示名①</t>
    <rPh sb="0" eb="2">
      <t>ヒョウジ</t>
    </rPh>
    <rPh sb="2" eb="3">
      <t>メイ</t>
    </rPh>
    <phoneticPr fontId="3"/>
  </si>
  <si>
    <t>◇</t>
    <phoneticPr fontId="45"/>
  </si>
  <si>
    <t>申込方法</t>
    <rPh sb="2" eb="4">
      <t>ホウホウ</t>
    </rPh>
    <phoneticPr fontId="45"/>
  </si>
  <si>
    <t>裏面申込書にご記入のうえ、J-POWERグループ生協までお申込ください。</t>
    <rPh sb="0" eb="2">
      <t>リメン</t>
    </rPh>
    <rPh sb="2" eb="4">
      <t>モウシコミ</t>
    </rPh>
    <rPh sb="4" eb="5">
      <t>ショ</t>
    </rPh>
    <rPh sb="7" eb="9">
      <t>キニュウ</t>
    </rPh>
    <rPh sb="24" eb="26">
      <t>セイキョウ</t>
    </rPh>
    <rPh sb="29" eb="31">
      <t>モウシコミ</t>
    </rPh>
    <phoneticPr fontId="3"/>
  </si>
  <si>
    <t>表示名②</t>
    <rPh sb="0" eb="2">
      <t>ヒョウジ</t>
    </rPh>
    <rPh sb="2" eb="3">
      <t>メイ</t>
    </rPh>
    <phoneticPr fontId="3"/>
  </si>
  <si>
    <t>表示名③</t>
    <rPh sb="0" eb="2">
      <t>ヒョウジ</t>
    </rPh>
    <rPh sb="2" eb="3">
      <t>メイ</t>
    </rPh>
    <phoneticPr fontId="3"/>
  </si>
  <si>
    <t>J-POWERグループ生協　FAX番号</t>
    <rPh sb="11" eb="13">
      <t>セイキョウ</t>
    </rPh>
    <rPh sb="17" eb="19">
      <t>バンゴウ</t>
    </rPh>
    <phoneticPr fontId="3"/>
  </si>
  <si>
    <t>内線　91-3093　・　03-3546-9425</t>
    <rPh sb="0" eb="2">
      <t>ナイセン</t>
    </rPh>
    <phoneticPr fontId="3"/>
  </si>
  <si>
    <t>申込期間</t>
    <phoneticPr fontId="3"/>
  </si>
  <si>
    <t>表示名④</t>
    <rPh sb="0" eb="2">
      <t>ヒョウジ</t>
    </rPh>
    <rPh sb="2" eb="3">
      <t>メイ</t>
    </rPh>
    <phoneticPr fontId="3"/>
  </si>
  <si>
    <t>初回発送日</t>
    <rPh sb="0" eb="2">
      <t>ショカイ</t>
    </rPh>
    <rPh sb="2" eb="4">
      <t>ハッソウ</t>
    </rPh>
    <rPh sb="4" eb="5">
      <t>ヒ</t>
    </rPh>
    <phoneticPr fontId="45"/>
  </si>
  <si>
    <t>申込書</t>
    <rPh sb="0" eb="2">
      <t>モウシコミ</t>
    </rPh>
    <rPh sb="2" eb="3">
      <t>ショ</t>
    </rPh>
    <phoneticPr fontId="3"/>
  </si>
  <si>
    <t>配 送 日</t>
  </si>
  <si>
    <r>
      <t>申込書受付より</t>
    </r>
    <r>
      <rPr>
        <b/>
        <sz val="26"/>
        <rFont val="UD デジタル 教科書体 NK-B"/>
        <family val="1"/>
        <charset val="128"/>
      </rPr>
      <t>１０</t>
    </r>
    <r>
      <rPr>
        <b/>
        <sz val="16"/>
        <rFont val="UD デジタル 教科書体 NK-B"/>
        <family val="1"/>
        <charset val="128"/>
      </rPr>
      <t>日前後</t>
    </r>
    <r>
      <rPr>
        <sz val="16"/>
        <rFont val="UD デジタル 教科書体 NK-B"/>
        <family val="1"/>
        <charset val="128"/>
      </rPr>
      <t>でお届けします。</t>
    </r>
    <rPh sb="0" eb="3">
      <t>モウシコミショ</t>
    </rPh>
    <phoneticPr fontId="45"/>
  </si>
  <si>
    <t>申込先</t>
    <rPh sb="0" eb="2">
      <t>モウシコミ</t>
    </rPh>
    <rPh sb="2" eb="3">
      <t>サキ</t>
    </rPh>
    <phoneticPr fontId="3"/>
  </si>
  <si>
    <t>ご住所等印刷済申し込み書を【確認】して頂き、お届け先【追加・訂正】の場合は手書きでご記入ください。</t>
    <rPh sb="14" eb="16">
      <t>カクニン</t>
    </rPh>
    <rPh sb="30" eb="32">
      <t>テイセイ</t>
    </rPh>
    <phoneticPr fontId="3"/>
  </si>
  <si>
    <t>申込方法</t>
    <rPh sb="0" eb="2">
      <t>モウシコミ</t>
    </rPh>
    <rPh sb="2" eb="4">
      <t>ホウホウ</t>
    </rPh>
    <phoneticPr fontId="3"/>
  </si>
  <si>
    <t>商品は十分に用意致しますが、ご注文の集中により『発送遅れ、販売終了』が生じる場合はご容赦願います。</t>
    <rPh sb="0" eb="2">
      <t>ショウヒン</t>
    </rPh>
    <rPh sb="3" eb="5">
      <t>ジュウブン</t>
    </rPh>
    <rPh sb="6" eb="8">
      <t>ヨウイ</t>
    </rPh>
    <rPh sb="8" eb="9">
      <t>イタ</t>
    </rPh>
    <rPh sb="15" eb="17">
      <t>チュウモン</t>
    </rPh>
    <rPh sb="18" eb="20">
      <t>シュウチュウ</t>
    </rPh>
    <rPh sb="24" eb="26">
      <t>ハッソウ</t>
    </rPh>
    <rPh sb="26" eb="27">
      <t>オク</t>
    </rPh>
    <rPh sb="29" eb="31">
      <t>ハンバイ</t>
    </rPh>
    <rPh sb="31" eb="33">
      <t>シュウリョウ</t>
    </rPh>
    <rPh sb="35" eb="36">
      <t>ショウ</t>
    </rPh>
    <rPh sb="38" eb="40">
      <t>バアイ</t>
    </rPh>
    <rPh sb="42" eb="44">
      <t>ヨウシャ</t>
    </rPh>
    <rPh sb="44" eb="45">
      <t>ネガ</t>
    </rPh>
    <phoneticPr fontId="45"/>
  </si>
  <si>
    <t>同一商品毎の発送となります。複数種類の発送は商品毎に分かれての出荷となりますのでご理解願います。</t>
    <rPh sb="0" eb="2">
      <t>ドウイツ</t>
    </rPh>
    <rPh sb="2" eb="4">
      <t>ショウヒン</t>
    </rPh>
    <rPh sb="4" eb="5">
      <t>ゴト</t>
    </rPh>
    <rPh sb="6" eb="7">
      <t>ハッ</t>
    </rPh>
    <rPh sb="7" eb="8">
      <t>ソウ</t>
    </rPh>
    <rPh sb="14" eb="16">
      <t>フクスウ</t>
    </rPh>
    <rPh sb="16" eb="18">
      <t>シュルイ</t>
    </rPh>
    <rPh sb="19" eb="21">
      <t>ハッソウ</t>
    </rPh>
    <rPh sb="22" eb="24">
      <t>ショウヒン</t>
    </rPh>
    <rPh sb="24" eb="25">
      <t>ゴト</t>
    </rPh>
    <rPh sb="26" eb="27">
      <t>ワ</t>
    </rPh>
    <rPh sb="31" eb="33">
      <t>シュッカ</t>
    </rPh>
    <rPh sb="41" eb="43">
      <t>リカイ</t>
    </rPh>
    <rPh sb="43" eb="44">
      <t>ネガ</t>
    </rPh>
    <phoneticPr fontId="3"/>
  </si>
  <si>
    <t>支払方法</t>
    <phoneticPr fontId="3"/>
  </si>
  <si>
    <t>【　　カードお持ちの方　】：電発生協ゴールドカードでのお支払いになります。</t>
    <rPh sb="7" eb="8">
      <t>モ</t>
    </rPh>
    <rPh sb="10" eb="11">
      <t>カタ</t>
    </rPh>
    <rPh sb="14" eb="16">
      <t>デンパツ</t>
    </rPh>
    <rPh sb="16" eb="18">
      <t>セイキョウ</t>
    </rPh>
    <rPh sb="28" eb="30">
      <t>シハラ</t>
    </rPh>
    <phoneticPr fontId="3"/>
  </si>
  <si>
    <t>◆伝票処理の都合ならびに物流・発送事情等により、請求書が商品より先に到着することがございますがご容赦ください。</t>
    <rPh sb="12" eb="14">
      <t>ブツリュウ</t>
    </rPh>
    <rPh sb="17" eb="19">
      <t>ジジョウ</t>
    </rPh>
    <phoneticPr fontId="3"/>
  </si>
  <si>
    <t>【カードお持ちでない方】：生協口座への振込みとなります。　※商品は入金確認後の発送となります※</t>
    <rPh sb="5" eb="6">
      <t>モ</t>
    </rPh>
    <rPh sb="10" eb="11">
      <t>カタ</t>
    </rPh>
    <rPh sb="13" eb="15">
      <t>セイキョウ</t>
    </rPh>
    <rPh sb="15" eb="17">
      <t>コウザ</t>
    </rPh>
    <rPh sb="19" eb="21">
      <t>フリコ</t>
    </rPh>
    <rPh sb="30" eb="32">
      <t>ショウヒン</t>
    </rPh>
    <rPh sb="33" eb="35">
      <t>ニュウキン</t>
    </rPh>
    <rPh sb="35" eb="37">
      <t>カクニン</t>
    </rPh>
    <rPh sb="37" eb="38">
      <t>ゴ</t>
    </rPh>
    <rPh sb="39" eb="41">
      <t>ハッソウ</t>
    </rPh>
    <phoneticPr fontId="3"/>
  </si>
  <si>
    <t>ご注意</t>
    <rPh sb="1" eb="3">
      <t>チュウイ</t>
    </rPh>
    <phoneticPr fontId="45"/>
  </si>
  <si>
    <t>☆</t>
    <phoneticPr fontId="3"/>
  </si>
  <si>
    <t>締切日</t>
    <rPh sb="0" eb="3">
      <t>シメキリビ</t>
    </rPh>
    <phoneticPr fontId="3"/>
  </si>
  <si>
    <t>◎</t>
    <phoneticPr fontId="3"/>
  </si>
  <si>
    <t>商品発送手配をしますとキャンセルは出来ませんので、お届け先ご住所はくれぐれもお間違いのないようご確認ください。</t>
    <rPh sb="0" eb="2">
      <t>ショウヒン</t>
    </rPh>
    <rPh sb="2" eb="4">
      <t>ハッソウ</t>
    </rPh>
    <rPh sb="4" eb="6">
      <t>テハイ</t>
    </rPh>
    <rPh sb="17" eb="19">
      <t>デキ</t>
    </rPh>
    <rPh sb="26" eb="27">
      <t>トド</t>
    </rPh>
    <rPh sb="28" eb="29">
      <t>サキ</t>
    </rPh>
    <rPh sb="30" eb="32">
      <t>ジュウショ</t>
    </rPh>
    <rPh sb="39" eb="41">
      <t>マチガ</t>
    </rPh>
    <rPh sb="48" eb="50">
      <t>カクニン</t>
    </rPh>
    <phoneticPr fontId="45"/>
  </si>
  <si>
    <t>問合せ先名</t>
    <rPh sb="0" eb="2">
      <t>トイアワ</t>
    </rPh>
    <rPh sb="3" eb="4">
      <t>サキ</t>
    </rPh>
    <rPh sb="4" eb="5">
      <t>メイ</t>
    </rPh>
    <phoneticPr fontId="3"/>
  </si>
  <si>
    <t>転居等で住所不明の場合はご依頼主様へお戻しさせて頂きます。</t>
    <rPh sb="0" eb="2">
      <t>テンキョ</t>
    </rPh>
    <rPh sb="2" eb="3">
      <t>トウ</t>
    </rPh>
    <rPh sb="4" eb="6">
      <t>ジュウショ</t>
    </rPh>
    <rPh sb="6" eb="8">
      <t>フメイ</t>
    </rPh>
    <rPh sb="9" eb="11">
      <t>バアイ</t>
    </rPh>
    <rPh sb="13" eb="16">
      <t>イライヌシ</t>
    </rPh>
    <rPh sb="16" eb="17">
      <t>サマ</t>
    </rPh>
    <rPh sb="19" eb="20">
      <t>モド</t>
    </rPh>
    <rPh sb="24" eb="25">
      <t>イタダ</t>
    </rPh>
    <phoneticPr fontId="45"/>
  </si>
  <si>
    <t>問合せ先担当</t>
    <rPh sb="0" eb="2">
      <t>トイアワ</t>
    </rPh>
    <rPh sb="3" eb="4">
      <t>サキ</t>
    </rPh>
    <rPh sb="4" eb="5">
      <t>タン</t>
    </rPh>
    <rPh sb="5" eb="6">
      <t>トウ</t>
    </rPh>
    <phoneticPr fontId="3"/>
  </si>
  <si>
    <t>取り扱い
の問合せ先</t>
    <rPh sb="0" eb="1">
      <t>ト</t>
    </rPh>
    <rPh sb="2" eb="3">
      <t>アツカ</t>
    </rPh>
    <phoneticPr fontId="45"/>
  </si>
  <si>
    <t>担当：</t>
    <phoneticPr fontId="45"/>
  </si>
  <si>
    <t>(TEL)</t>
    <phoneticPr fontId="3"/>
  </si>
  <si>
    <t>問合せ先住所</t>
    <rPh sb="0" eb="2">
      <t>トイアワ</t>
    </rPh>
    <rPh sb="3" eb="4">
      <t>サキ</t>
    </rPh>
    <rPh sb="4" eb="6">
      <t>ジュウショ</t>
    </rPh>
    <phoneticPr fontId="3"/>
  </si>
  <si>
    <t>〒104-8165　東京都中央区銀座6-15-1　J-POWERビル3階</t>
    <phoneticPr fontId="3"/>
  </si>
  <si>
    <t>問合せTEL</t>
    <rPh sb="0" eb="2">
      <t>トイアワ</t>
    </rPh>
    <phoneticPr fontId="3"/>
  </si>
  <si>
    <t>03-3546-6082</t>
    <phoneticPr fontId="3"/>
  </si>
  <si>
    <t>商品、出荷等
の問合せ先</t>
    <rPh sb="0" eb="2">
      <t>ショウヒン</t>
    </rPh>
    <rPh sb="3" eb="5">
      <t>シュッカ</t>
    </rPh>
    <rPh sb="5" eb="6">
      <t>トウ</t>
    </rPh>
    <phoneticPr fontId="45"/>
  </si>
  <si>
    <t>丸大食品（株）中央営業所　特販係</t>
    <rPh sb="7" eb="9">
      <t>チュウオウ</t>
    </rPh>
    <rPh sb="9" eb="12">
      <t>エイギョウショ</t>
    </rPh>
    <rPh sb="13" eb="14">
      <t>トク</t>
    </rPh>
    <rPh sb="15" eb="16">
      <t>カカリ</t>
    </rPh>
    <phoneticPr fontId="45"/>
  </si>
  <si>
    <t>03-3647-3270</t>
  </si>
  <si>
    <t xml:space="preserve">〒135-0051  東京都江東区枝川 ２-２３-２    </t>
  </si>
  <si>
    <t>営業時間：月～金　9:00～17:00</t>
    <rPh sb="0" eb="2">
      <t>エイギョウ</t>
    </rPh>
    <phoneticPr fontId="3"/>
  </si>
  <si>
    <t>問合せFAX</t>
    <rPh sb="0" eb="2">
      <t>トイアワ</t>
    </rPh>
    <phoneticPr fontId="3"/>
  </si>
  <si>
    <t>◇</t>
  </si>
  <si>
    <r>
      <t>特別価格表/宅配料金</t>
    </r>
    <r>
      <rPr>
        <sz val="20"/>
        <rFont val="UD デジタル 教科書体 NK-B"/>
        <family val="1"/>
        <charset val="128"/>
      </rPr>
      <t>　（表示価格は税込価格です。）</t>
    </r>
    <phoneticPr fontId="3"/>
  </si>
  <si>
    <r>
      <t>『</t>
    </r>
    <r>
      <rPr>
        <b/>
        <sz val="22"/>
        <rFont val="UD デジタル 教科書体 NK-B"/>
        <family val="1"/>
        <charset val="128"/>
      </rPr>
      <t>ギフトセット</t>
    </r>
    <r>
      <rPr>
        <sz val="22"/>
        <rFont val="UD デジタル 教科書体 NK-B"/>
        <family val="1"/>
        <charset val="128"/>
      </rPr>
      <t>』</t>
    </r>
    <phoneticPr fontId="3"/>
  </si>
  <si>
    <t>引き</t>
  </si>
  <si>
    <t>送料</t>
  </si>
  <si>
    <t>割引率１</t>
    <rPh sb="0" eb="2">
      <t>ワリビキ</t>
    </rPh>
    <rPh sb="2" eb="3">
      <t>リツ</t>
    </rPh>
    <phoneticPr fontId="3"/>
  </si>
  <si>
    <t>商品番号</t>
    <rPh sb="0" eb="2">
      <t>ショウヒン</t>
    </rPh>
    <rPh sb="2" eb="4">
      <t>バンゴウ</t>
    </rPh>
    <phoneticPr fontId="45"/>
  </si>
  <si>
    <t>標準価格</t>
    <rPh sb="0" eb="2">
      <t>ヒョウジュン</t>
    </rPh>
    <rPh sb="2" eb="4">
      <t>カカク</t>
    </rPh>
    <phoneticPr fontId="45"/>
  </si>
  <si>
    <t>特別価格</t>
    <rPh sb="0" eb="2">
      <t>トクベツ</t>
    </rPh>
    <rPh sb="2" eb="4">
      <t>カカク</t>
    </rPh>
    <phoneticPr fontId="45"/>
  </si>
  <si>
    <t>送料</t>
    <rPh sb="0" eb="2">
      <t>ソウリョウ</t>
    </rPh>
    <phoneticPr fontId="3"/>
  </si>
  <si>
    <t>ご案内の『丸大の夏ギフト』は、軽減税率制度（8％）対象の表示で、送料は消費税（10％）の表示となります。</t>
    <rPh sb="8" eb="9">
      <t>ナツ</t>
    </rPh>
    <rPh sb="35" eb="38">
      <t>ショウヒゼイ</t>
    </rPh>
    <phoneticPr fontId="3"/>
  </si>
  <si>
    <t>001</t>
  </si>
  <si>
    <t>円</t>
    <rPh sb="0" eb="1">
      <t>エン</t>
    </rPh>
    <phoneticPr fontId="45"/>
  </si>
  <si>
    <t>010</t>
  </si>
  <si>
    <t>自宅送</t>
    <rPh sb="0" eb="2">
      <t>ジタク</t>
    </rPh>
    <rPh sb="2" eb="3">
      <t>オク</t>
    </rPh>
    <phoneticPr fontId="3"/>
  </si>
  <si>
    <t>ご案内の『丸大の夏ギフト』は、軽減税率制度（8％）対象の表示となります。</t>
    <rPh sb="8" eb="9">
      <t>ナツ</t>
    </rPh>
    <phoneticPr fontId="3"/>
  </si>
  <si>
    <t>002</t>
  </si>
  <si>
    <t>011</t>
  </si>
  <si>
    <t>日にち</t>
    <rPh sb="0" eb="1">
      <t>ヒ</t>
    </rPh>
    <phoneticPr fontId="3"/>
  </si>
  <si>
    <t>003</t>
  </si>
  <si>
    <t>012</t>
  </si>
  <si>
    <t>004</t>
  </si>
  <si>
    <t>013</t>
  </si>
  <si>
    <t>丸大食品(株)</t>
    <rPh sb="0" eb="2">
      <t>マルダイ</t>
    </rPh>
    <rPh sb="2" eb="4">
      <t>ショクヒン</t>
    </rPh>
    <rPh sb="5" eb="6">
      <t>カブ</t>
    </rPh>
    <phoneticPr fontId="45"/>
  </si>
  <si>
    <t>005</t>
  </si>
  <si>
    <t>014</t>
  </si>
  <si>
    <t>023</t>
  </si>
  <si>
    <t>006</t>
  </si>
  <si>
    <t>015</t>
  </si>
  <si>
    <t>024</t>
  </si>
  <si>
    <t>商品発送後、別送で請求書をお届けしますのでお振込みください。</t>
    <rPh sb="0" eb="2">
      <t>ショウヒン</t>
    </rPh>
    <rPh sb="2" eb="4">
      <t>ハッソウ</t>
    </rPh>
    <rPh sb="4" eb="5">
      <t>ゴ</t>
    </rPh>
    <rPh sb="6" eb="8">
      <t>ベッソウ</t>
    </rPh>
    <rPh sb="9" eb="12">
      <t>セイキュウショ</t>
    </rPh>
    <rPh sb="14" eb="15">
      <t>トド</t>
    </rPh>
    <rPh sb="22" eb="24">
      <t>フリコ</t>
    </rPh>
    <phoneticPr fontId="2"/>
  </si>
  <si>
    <t>007</t>
  </si>
  <si>
    <t>016</t>
  </si>
  <si>
    <t>008</t>
  </si>
  <si>
    <t>018</t>
  </si>
  <si>
    <r>
      <rPr>
        <b/>
        <sz val="20"/>
        <rFont val="UD デジタル 教科書体 NK-B"/>
        <family val="1"/>
        <charset val="128"/>
      </rPr>
      <t xml:space="preserve">＊パンフレットに掲載の写真はイメージです。  </t>
    </r>
    <r>
      <rPr>
        <b/>
        <sz val="16"/>
        <rFont val="UD デジタル 教科書体 NK-B"/>
        <family val="1"/>
        <charset val="128"/>
      </rPr>
      <t>原料の部位により写真と形状が異なる場合がございますのでご了承ください。</t>
    </r>
    <phoneticPr fontId="2"/>
  </si>
  <si>
    <t>03-3647-3270</t>
    <phoneticPr fontId="45"/>
  </si>
  <si>
    <r>
      <t>『</t>
    </r>
    <r>
      <rPr>
        <b/>
        <sz val="24"/>
        <rFont val="UD デジタル 教科書体 NK-B"/>
        <family val="1"/>
        <charset val="128"/>
      </rPr>
      <t>ご自宅用</t>
    </r>
    <r>
      <rPr>
        <sz val="20"/>
        <rFont val="UD デジタル 教科書体 NK-B"/>
        <family val="1"/>
        <charset val="128"/>
      </rPr>
      <t>生活応援</t>
    </r>
    <r>
      <rPr>
        <b/>
        <sz val="16"/>
        <rFont val="UD デジタル 教科書体 NK-B"/>
        <family val="1"/>
        <charset val="128"/>
      </rPr>
      <t>ファミリーセレクション</t>
    </r>
    <r>
      <rPr>
        <b/>
        <sz val="22"/>
        <rFont val="UD デジタル 教科書体 NK-B"/>
        <family val="1"/>
        <charset val="128"/>
      </rPr>
      <t>』　</t>
    </r>
    <phoneticPr fontId="45"/>
  </si>
  <si>
    <t>引き</t>
    <rPh sb="0" eb="1">
      <t>ヒ</t>
    </rPh>
    <phoneticPr fontId="45"/>
  </si>
  <si>
    <r>
      <t>但し、ご自宅送りは、</t>
    </r>
    <r>
      <rPr>
        <b/>
        <i/>
        <u/>
        <sz val="20"/>
        <rFont val="Meiryo UI"/>
        <family val="3"/>
        <charset val="128"/>
      </rPr>
      <t>無料</t>
    </r>
    <r>
      <rPr>
        <u/>
        <sz val="14"/>
        <rFont val="Meiryo UI"/>
        <family val="3"/>
        <charset val="128"/>
      </rPr>
      <t>です。</t>
    </r>
    <rPh sb="10" eb="12">
      <t>ムリョウ</t>
    </rPh>
    <phoneticPr fontId="63"/>
  </si>
  <si>
    <t>問合せ時間：月～金　10:00～16:00</t>
    <rPh sb="0" eb="2">
      <t>トイアワ</t>
    </rPh>
    <rPh sb="3" eb="5">
      <t>ジカン</t>
    </rPh>
    <rPh sb="6" eb="7">
      <t>ゲツ</t>
    </rPh>
    <rPh sb="8" eb="9">
      <t>キン</t>
    </rPh>
    <phoneticPr fontId="45"/>
  </si>
  <si>
    <t>数量に関わらず同一住所、同一宛名１ヶ所につき</t>
    <rPh sb="0" eb="2">
      <t>スウリョウ</t>
    </rPh>
    <rPh sb="3" eb="4">
      <t>カカ</t>
    </rPh>
    <rPh sb="7" eb="9">
      <t>ドウイツ</t>
    </rPh>
    <rPh sb="9" eb="11">
      <t>ジュウショ</t>
    </rPh>
    <rPh sb="12" eb="14">
      <t>ドウイツ</t>
    </rPh>
    <rPh sb="14" eb="16">
      <t>アテナ</t>
    </rPh>
    <rPh sb="18" eb="19">
      <t>ショ</t>
    </rPh>
    <phoneticPr fontId="45"/>
  </si>
  <si>
    <t>＊お問い合わせの際には右側に記載のお得意先コードをお伝えください。</t>
  </si>
  <si>
    <t>028</t>
    <phoneticPr fontId="3"/>
  </si>
  <si>
    <r>
      <t>商品番号</t>
    </r>
    <r>
      <rPr>
        <b/>
        <sz val="20"/>
        <rFont val="UD デジタル 教科書体 NK-B"/>
        <family val="1"/>
        <charset val="128"/>
      </rPr>
      <t>408</t>
    </r>
    <r>
      <rPr>
        <b/>
        <sz val="16"/>
        <rFont val="UD デジタル 教科書体 NK-B"/>
        <family val="1"/>
        <charset val="128"/>
      </rPr>
      <t>番～</t>
    </r>
    <r>
      <rPr>
        <b/>
        <sz val="20"/>
        <rFont val="UD デジタル 教科書体 NK-B"/>
        <family val="1"/>
        <charset val="128"/>
      </rPr>
      <t>410</t>
    </r>
    <r>
      <rPr>
        <b/>
        <sz val="16"/>
        <rFont val="UD デジタル 教科書体 NK-B"/>
        <family val="1"/>
        <charset val="128"/>
      </rPr>
      <t>番・</t>
    </r>
    <r>
      <rPr>
        <b/>
        <sz val="20"/>
        <rFont val="UD デジタル 教科書体 NK-B"/>
        <family val="1"/>
        <charset val="128"/>
      </rPr>
      <t>413</t>
    </r>
    <r>
      <rPr>
        <b/>
        <sz val="16"/>
        <rFont val="UD デジタル 教科書体 NK-B"/>
        <family val="1"/>
        <charset val="128"/>
      </rPr>
      <t>番～</t>
    </r>
    <r>
      <rPr>
        <b/>
        <sz val="20"/>
        <rFont val="UD デジタル 教科書体 NK-B"/>
        <family val="1"/>
        <charset val="128"/>
      </rPr>
      <t>415</t>
    </r>
    <r>
      <rPr>
        <b/>
        <sz val="16"/>
        <rFont val="UD デジタル 教科書体 NK-B"/>
        <family val="1"/>
        <charset val="128"/>
      </rPr>
      <t>番はご自宅用につき、のし、包装掛けはできませんのであらかじめご了承ください。</t>
    </r>
    <phoneticPr fontId="3"/>
  </si>
  <si>
    <t>差　し　込　み　カ　タ　ロ　グ</t>
    <rPh sb="0" eb="1">
      <t>サ</t>
    </rPh>
    <rPh sb="4" eb="5">
      <t>コ</t>
    </rPh>
    <phoneticPr fontId="3"/>
  </si>
  <si>
    <r>
      <t>※</t>
    </r>
    <r>
      <rPr>
        <b/>
        <sz val="20"/>
        <rFont val="UD デジタル 教科書体 NK-B"/>
        <family val="1"/>
        <charset val="128"/>
      </rPr>
      <t>以下</t>
    </r>
    <r>
      <rPr>
        <sz val="20"/>
        <rFont val="UD デジタル 教科書体 NK-B"/>
        <family val="1"/>
        <charset val="128"/>
      </rPr>
      <t>の商品は</t>
    </r>
    <r>
      <rPr>
        <b/>
        <sz val="28"/>
        <rFont val="UD デジタル 教科書体 NK-B"/>
        <family val="1"/>
        <charset val="128"/>
      </rPr>
      <t>【割引対象外となりカタログ表示価格】</t>
    </r>
    <r>
      <rPr>
        <sz val="20"/>
        <rFont val="UD デジタル 教科書体 NK-B"/>
        <family val="1"/>
        <charset val="128"/>
      </rPr>
      <t>でのご提供です。</t>
    </r>
    <rPh sb="1" eb="3">
      <t>イカ</t>
    </rPh>
    <phoneticPr fontId="64"/>
  </si>
  <si>
    <t>全　国　送　料　無　料</t>
    <rPh sb="0" eb="1">
      <t>ゼン</t>
    </rPh>
    <rPh sb="2" eb="3">
      <t>クニ</t>
    </rPh>
    <rPh sb="4" eb="5">
      <t>ソウ</t>
    </rPh>
    <rPh sb="6" eb="7">
      <t>リョウ</t>
    </rPh>
    <rPh sb="8" eb="9">
      <t>ナ</t>
    </rPh>
    <rPh sb="10" eb="11">
      <t>リョウ</t>
    </rPh>
    <phoneticPr fontId="3"/>
  </si>
  <si>
    <r>
      <t>熟成　</t>
    </r>
    <r>
      <rPr>
        <b/>
        <sz val="22"/>
        <rFont val="UD デジタル 教科書体 NK-B"/>
        <family val="1"/>
        <charset val="128"/>
      </rPr>
      <t>王覇</t>
    </r>
    <phoneticPr fontId="3"/>
  </si>
  <si>
    <t>国産豚肉使用うす塩仕立て</t>
    <rPh sb="2" eb="3">
      <t>ブタ</t>
    </rPh>
    <rPh sb="4" eb="6">
      <t>シヨウ</t>
    </rPh>
    <rPh sb="8" eb="9">
      <t>シオ</t>
    </rPh>
    <rPh sb="9" eb="11">
      <t>ジタ</t>
    </rPh>
    <phoneticPr fontId="2"/>
  </si>
  <si>
    <r>
      <rPr>
        <b/>
        <sz val="9"/>
        <rFont val="UD デジタル 教科書体 NK-B"/>
        <family val="1"/>
        <charset val="128"/>
      </rPr>
      <t>売上の一部が北海道の自然活動に役立てられます。</t>
    </r>
    <r>
      <rPr>
        <b/>
        <sz val="20"/>
        <rFont val="UD デジタル 教科書体 NK-B"/>
        <family val="1"/>
        <charset val="128"/>
      </rPr>
      <t>　　　　</t>
    </r>
    <r>
      <rPr>
        <sz val="18"/>
        <rFont val="UD デジタル 教科書体 NK-B"/>
        <family val="1"/>
        <charset val="128"/>
      </rPr>
      <t>『北の国から』</t>
    </r>
    <r>
      <rPr>
        <b/>
        <sz val="18"/>
        <rFont val="UD デジタル 教科書体 NK-B"/>
        <family val="1"/>
        <charset val="128"/>
      </rPr>
      <t>　北海道物語</t>
    </r>
    <phoneticPr fontId="3"/>
  </si>
  <si>
    <t>商品番号</t>
    <rPh sb="0" eb="2">
      <t>ショウヒン</t>
    </rPh>
    <rPh sb="2" eb="4">
      <t>バンゴウ</t>
    </rPh>
    <phoneticPr fontId="3"/>
  </si>
  <si>
    <t>販売価格</t>
    <rPh sb="0" eb="2">
      <t>ハンバイ</t>
    </rPh>
    <rPh sb="2" eb="4">
      <t>カカク</t>
    </rPh>
    <phoneticPr fontId="45"/>
  </si>
  <si>
    <r>
      <t>『ご自宅用生活応援』</t>
    </r>
    <r>
      <rPr>
        <sz val="16"/>
        <rFont val="UD デジタル 教科書体 NK-B"/>
        <family val="1"/>
        <charset val="128"/>
      </rPr>
      <t>ケース販売商品</t>
    </r>
    <rPh sb="13" eb="15">
      <t>ハンバイ</t>
    </rPh>
    <phoneticPr fontId="2"/>
  </si>
  <si>
    <t xml:space="preserve">弊社は、個人情報に関する法律などを遵守し、その保護に努め、適切な管理をしてまいります。お客様からご提供いただいた個人情報は、電話もしくはその他の方法でご連絡するために </t>
    <rPh sb="0" eb="1">
      <t>ヘイ</t>
    </rPh>
    <rPh sb="1" eb="2">
      <t>シャ</t>
    </rPh>
    <rPh sb="62" eb="64">
      <t>デンワ</t>
    </rPh>
    <rPh sb="70" eb="71">
      <t>タ</t>
    </rPh>
    <rPh sb="72" eb="74">
      <t>ホウホウ</t>
    </rPh>
    <rPh sb="76" eb="78">
      <t>レンラク</t>
    </rPh>
    <phoneticPr fontId="3"/>
  </si>
  <si>
    <t>あるいは商品情報のご提供や商品のお届け、並びにご請求書のご送付等に使用いたします。弊社ｷﾞﾌﾄ商品等ご注文お申込頂いたお客様には、次回シーズンにお届け先を記載した</t>
    <rPh sb="4" eb="6">
      <t>ショウヒン</t>
    </rPh>
    <rPh sb="10" eb="12">
      <t>テイキョウ</t>
    </rPh>
    <rPh sb="13" eb="15">
      <t>ショウヒン</t>
    </rPh>
    <rPh sb="20" eb="21">
      <t>ナラ</t>
    </rPh>
    <rPh sb="24" eb="26">
      <t>セイキュウ</t>
    </rPh>
    <rPh sb="26" eb="27">
      <t>ショ</t>
    </rPh>
    <rPh sb="29" eb="31">
      <t>ソウフ</t>
    </rPh>
    <rPh sb="31" eb="32">
      <t>トウ</t>
    </rPh>
    <rPh sb="41" eb="43">
      <t>ヘイシャ</t>
    </rPh>
    <rPh sb="47" eb="49">
      <t>ショウヒン</t>
    </rPh>
    <rPh sb="49" eb="50">
      <t>トウ</t>
    </rPh>
    <rPh sb="51" eb="53">
      <t>チュウモン</t>
    </rPh>
    <rPh sb="54" eb="56">
      <t>モウシコミ</t>
    </rPh>
    <rPh sb="56" eb="57">
      <t>イタダ</t>
    </rPh>
    <rPh sb="60" eb="61">
      <t>キャク</t>
    </rPh>
    <rPh sb="61" eb="62">
      <t>サマ</t>
    </rPh>
    <rPh sb="65" eb="67">
      <t>ジカイ</t>
    </rPh>
    <rPh sb="73" eb="74">
      <t>トド</t>
    </rPh>
    <rPh sb="75" eb="76">
      <t>サキ</t>
    </rPh>
    <rPh sb="77" eb="79">
      <t>キサイ</t>
    </rPh>
    <phoneticPr fontId="3"/>
  </si>
  <si>
    <t>リストを送付させていただく場合がございます。もし、リスト送付不要の場合は弊社申込最下段の「今後不要」に×印をご記入ください。</t>
    <rPh sb="4" eb="6">
      <t>ソウフ</t>
    </rPh>
    <rPh sb="28" eb="30">
      <t>ソウフ</t>
    </rPh>
    <rPh sb="30" eb="32">
      <t>フヨウ</t>
    </rPh>
    <rPh sb="33" eb="35">
      <t>バアイ</t>
    </rPh>
    <rPh sb="36" eb="38">
      <t>ヘイシャ</t>
    </rPh>
    <rPh sb="38" eb="40">
      <t>モウシコミ</t>
    </rPh>
    <rPh sb="40" eb="41">
      <t>サイ</t>
    </rPh>
    <rPh sb="41" eb="43">
      <t>ゲダン</t>
    </rPh>
    <rPh sb="45" eb="47">
      <t>コンゴ</t>
    </rPh>
    <rPh sb="47" eb="49">
      <t>フヨウ</t>
    </rPh>
    <rPh sb="52" eb="53">
      <t>シル</t>
    </rPh>
    <rPh sb="55" eb="57">
      <t>キニュウ</t>
    </rPh>
    <phoneticPr fontId="3"/>
  </si>
  <si>
    <t>商品の出荷元（ハムギフト、デザート、餃子）、配送温度帯（冷蔵、冷凍、常温）により商品到着日が前後する場合があります。</t>
    <rPh sb="0" eb="2">
      <t>ショウヒン</t>
    </rPh>
    <rPh sb="3" eb="5">
      <t>シュッカ</t>
    </rPh>
    <rPh sb="5" eb="6">
      <t>モト</t>
    </rPh>
    <rPh sb="18" eb="20">
      <t>ギョウザ</t>
    </rPh>
    <rPh sb="22" eb="24">
      <t>ハイソウ</t>
    </rPh>
    <rPh sb="24" eb="26">
      <t>オンド</t>
    </rPh>
    <rPh sb="26" eb="27">
      <t>タイ</t>
    </rPh>
    <rPh sb="28" eb="30">
      <t>レイゾウ</t>
    </rPh>
    <rPh sb="31" eb="33">
      <t>レイトウ</t>
    </rPh>
    <rPh sb="34" eb="36">
      <t>ジョウオン</t>
    </rPh>
    <rPh sb="40" eb="42">
      <t>ショウヒン</t>
    </rPh>
    <rPh sb="42" eb="44">
      <t>トウチャク</t>
    </rPh>
    <rPh sb="44" eb="45">
      <t>ビ</t>
    </rPh>
    <phoneticPr fontId="45"/>
  </si>
  <si>
    <t>--------------------</t>
    <phoneticPr fontId="3"/>
  </si>
  <si>
    <t>J-POWERグループ　生協使用欄</t>
    <rPh sb="12" eb="14">
      <t>セイキョウ</t>
    </rPh>
    <rPh sb="14" eb="16">
      <t>シヨウ</t>
    </rPh>
    <rPh sb="16" eb="17">
      <t>ラン</t>
    </rPh>
    <phoneticPr fontId="3"/>
  </si>
  <si>
    <t>--------------</t>
    <phoneticPr fontId="3"/>
  </si>
  <si>
    <t>受付日</t>
    <rPh sb="0" eb="3">
      <t>ウケツケビ</t>
    </rPh>
    <phoneticPr fontId="3"/>
  </si>
  <si>
    <t>① 確認</t>
    <rPh sb="2" eb="4">
      <t>カクニン</t>
    </rPh>
    <phoneticPr fontId="3"/>
  </si>
  <si>
    <t>② 注文</t>
    <rPh sb="2" eb="4">
      <t>チュウモン</t>
    </rPh>
    <phoneticPr fontId="3"/>
  </si>
  <si>
    <t>③ DSS</t>
    <phoneticPr fontId="3"/>
  </si>
  <si>
    <t>④ Infox</t>
    <phoneticPr fontId="3"/>
  </si>
  <si>
    <t>⑤ 売上票</t>
    <rPh sb="2" eb="4">
      <t>ウリアゲ</t>
    </rPh>
    <rPh sb="4" eb="5">
      <t>ヒョウ</t>
    </rPh>
    <phoneticPr fontId="3"/>
  </si>
  <si>
    <t>受付日NO</t>
    <phoneticPr fontId="3"/>
  </si>
  <si>
    <r>
      <t>別紙申込書にご記入のうえ、</t>
    </r>
    <r>
      <rPr>
        <b/>
        <u/>
        <sz val="16"/>
        <rFont val="Meiryo UI"/>
        <family val="3"/>
        <charset val="128"/>
      </rPr>
      <t>同封の返信用封筒</t>
    </r>
    <r>
      <rPr>
        <sz val="16"/>
        <rFont val="Meiryo UI"/>
        <family val="3"/>
        <charset val="128"/>
      </rPr>
      <t>でお申込ください。</t>
    </r>
    <rPh sb="13" eb="15">
      <t>ドウフウ</t>
    </rPh>
    <rPh sb="16" eb="19">
      <t>ヘンシンヨウ</t>
    </rPh>
    <rPh sb="19" eb="21">
      <t>フウトウ</t>
    </rPh>
    <rPh sb="23" eb="25">
      <t>モウシコミ</t>
    </rPh>
    <phoneticPr fontId="45"/>
  </si>
  <si>
    <t>　</t>
  </si>
  <si>
    <r>
      <rPr>
        <b/>
        <sz val="18"/>
        <rFont val="UD デジタル 教科書体 NK-B"/>
        <family val="1"/>
        <charset val="128"/>
      </rPr>
      <t>玄の彩　餃子点心セット　</t>
    </r>
    <r>
      <rPr>
        <b/>
        <sz val="20"/>
        <rFont val="UD デジタル 教科書体 NK-B"/>
        <family val="1"/>
        <charset val="128"/>
      </rPr>
      <t>　　　　　　　　　　　　　　　　　　　　　　　　　　　　　　　　　　　　　　　　　　</t>
    </r>
    <phoneticPr fontId="2"/>
  </si>
  <si>
    <t>　　 神戸プリン</t>
    <rPh sb="3" eb="5">
      <t>コウベ</t>
    </rPh>
    <phoneticPr fontId="3"/>
  </si>
  <si>
    <t>商品番号</t>
    <phoneticPr fontId="3"/>
  </si>
  <si>
    <t>販売価格</t>
    <phoneticPr fontId="3"/>
  </si>
  <si>
    <r>
      <t>商品番号</t>
    </r>
    <r>
      <rPr>
        <b/>
        <sz val="20"/>
        <rFont val="UD デジタル 教科書体 NK-B"/>
        <family val="1"/>
        <charset val="128"/>
      </rPr>
      <t>411</t>
    </r>
    <r>
      <rPr>
        <b/>
        <sz val="16"/>
        <rFont val="UD デジタル 教科書体 NK-B"/>
        <family val="1"/>
        <charset val="128"/>
      </rPr>
      <t>番～</t>
    </r>
    <r>
      <rPr>
        <b/>
        <sz val="20"/>
        <rFont val="UD デジタル 教科書体 NK-B"/>
        <family val="1"/>
        <charset val="128"/>
      </rPr>
      <t>412</t>
    </r>
    <r>
      <rPr>
        <b/>
        <sz val="16"/>
        <rFont val="UD デジタル 教科書体 NK-B"/>
        <family val="1"/>
        <charset val="128"/>
      </rPr>
      <t>番はご自宅用につき、のし、包装掛けはできませんのであらかじめご了承ください。</t>
    </r>
    <phoneticPr fontId="3"/>
  </si>
  <si>
    <t>餃子セット</t>
    <rPh sb="0" eb="2">
      <t>ギョウザ</t>
    </rPh>
    <phoneticPr fontId="2"/>
  </si>
  <si>
    <t>餃子セット</t>
  </si>
  <si>
    <t>神戸プリン</t>
  </si>
  <si>
    <t>KMU-50</t>
  </si>
  <si>
    <t>KMU-306</t>
  </si>
  <si>
    <t>冨田・北川</t>
    <rPh sb="0" eb="2">
      <t>トミタ</t>
    </rPh>
    <phoneticPr fontId="3"/>
  </si>
  <si>
    <t>009</t>
    <phoneticPr fontId="3"/>
  </si>
  <si>
    <t>017</t>
    <phoneticPr fontId="45"/>
  </si>
  <si>
    <t>019</t>
  </si>
  <si>
    <t>020</t>
  </si>
  <si>
    <t>021</t>
  </si>
  <si>
    <t>022</t>
  </si>
  <si>
    <t>025</t>
    <phoneticPr fontId="3"/>
  </si>
  <si>
    <t>026</t>
    <phoneticPr fontId="3"/>
  </si>
  <si>
    <t>027</t>
    <phoneticPr fontId="45"/>
  </si>
  <si>
    <t>【商品番号025番～028番はご自宅用につき、のし、包装掛けはできませんのでご了承ください。】</t>
    <phoneticPr fontId="3"/>
  </si>
  <si>
    <t>6月下旬より随時発送します。</t>
    <rPh sb="1" eb="2">
      <t>ガツ</t>
    </rPh>
    <rPh sb="2" eb="4">
      <t>ゲジュン</t>
    </rPh>
    <rPh sb="6" eb="8">
      <t>ズイジ</t>
    </rPh>
    <rPh sb="8" eb="10">
      <t>ハッソウ</t>
    </rPh>
    <phoneticPr fontId="45"/>
  </si>
  <si>
    <t>SA-38</t>
  </si>
  <si>
    <t>SV-38</t>
  </si>
  <si>
    <t>骨付きポークスペアリブ</t>
  </si>
  <si>
    <t>SC-33</t>
    <phoneticPr fontId="2"/>
  </si>
  <si>
    <t>SBG-33</t>
    <phoneticPr fontId="2"/>
  </si>
  <si>
    <t>GTK-33</t>
    <phoneticPr fontId="2"/>
  </si>
  <si>
    <t>ロースハム</t>
    <phoneticPr fontId="2"/>
  </si>
  <si>
    <t>ロースハム</t>
    <phoneticPr fontId="43"/>
  </si>
  <si>
    <t>ローストポーク</t>
  </si>
  <si>
    <t>ローストポーク</t>
    <phoneticPr fontId="2"/>
  </si>
  <si>
    <t>振込先：</t>
    <rPh sb="0" eb="3">
      <t>フリコミサキ</t>
    </rPh>
    <phoneticPr fontId="3"/>
  </si>
  <si>
    <t xml:space="preserve">みずほ銀行・八重洲口支店　
普通預金　　2059200　　電源開発生活協同組合(ﾃﾞﾝｹﾞﾝｶｲﾊﾂｾｲｶﾂｷﾖｳﾄﾞｳｸﾐｱｲ）
</t>
    <rPh sb="3" eb="5">
      <t>ギンコウ</t>
    </rPh>
    <rPh sb="6" eb="12">
      <t>ヤエスグチシテン</t>
    </rPh>
    <rPh sb="29" eb="33">
      <t>デンゲンカイハツ</t>
    </rPh>
    <rPh sb="33" eb="35">
      <t>セイカツ</t>
    </rPh>
    <rPh sb="35" eb="37">
      <t>キョウドウ</t>
    </rPh>
    <rPh sb="37" eb="39">
      <t>クミアイ</t>
    </rPh>
    <phoneticPr fontId="3"/>
  </si>
  <si>
    <t>一般</t>
  </si>
  <si>
    <t>SC-33</t>
  </si>
  <si>
    <t>SBG-33</t>
  </si>
  <si>
    <t>GTK-33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</si>
</sst>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99999]####\-####;\(00\)\ ####\-####"/>
    <numFmt numFmtId="177" formatCode="#,###"/>
    <numFmt numFmtId="178" formatCode="#"/>
    <numFmt numFmtId="179" formatCode="[&lt;=999]000;[&lt;=9999]000\-00;000\-0000"/>
    <numFmt numFmtId="180" formatCode="&quot;※商品番号　００１～０２４は、お届け先1軒につき送料&quot;#&quot;円でお届けします。&quot;"/>
    <numFmt numFmtId="181" formatCode="0.E+00"/>
  </numFmts>
  <fonts count="72"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6"/>
      <name val="ＭＳ Ｐゴシック"/>
      <family val="3"/>
      <charset val="128"/>
    </font>
    <font>
      <b/>
      <sz val="12"/>
      <name val="ＭＳ 明朝"/>
      <family val="1"/>
      <charset val="128"/>
    </font>
    <font>
      <sz val="12"/>
      <name val="ＭＳ Ｐゴシック"/>
      <family val="3"/>
      <charset val="128"/>
    </font>
    <font>
      <b/>
      <sz val="12"/>
      <name val="ＭＳ Ｐゴシック"/>
      <family val="3"/>
      <charset val="128"/>
    </font>
    <font>
      <sz val="16"/>
      <color indexed="81"/>
      <name val="ＭＳ Ｐゴシック"/>
      <family val="3"/>
      <charset val="128"/>
    </font>
    <font>
      <sz val="9"/>
      <color indexed="81"/>
      <name val="ＭＳ Ｐゴシック"/>
      <family val="3"/>
      <charset val="128"/>
    </font>
    <font>
      <b/>
      <sz val="16"/>
      <color indexed="10"/>
      <name val="ＭＳ Ｐゴシック"/>
      <family val="3"/>
      <charset val="128"/>
    </font>
    <font>
      <sz val="14"/>
      <color indexed="81"/>
      <name val="ＭＳ Ｐゴシック"/>
      <family val="3"/>
      <charset val="128"/>
    </font>
    <font>
      <sz val="12"/>
      <color indexed="81"/>
      <name val="ＭＳ Ｐゴシック"/>
      <family val="3"/>
      <charset val="128"/>
    </font>
    <font>
      <b/>
      <sz val="16"/>
      <color indexed="81"/>
      <name val="ＭＳ Ｐゴシック"/>
      <family val="3"/>
      <charset val="128"/>
    </font>
    <font>
      <b/>
      <sz val="14"/>
      <color indexed="10"/>
      <name val="ＭＳ Ｐゴシック"/>
      <family val="3"/>
      <charset val="128"/>
    </font>
    <font>
      <b/>
      <u val="double"/>
      <sz val="14"/>
      <color indexed="10"/>
      <name val="ＭＳ Ｐゴシック"/>
      <family val="3"/>
      <charset val="128"/>
    </font>
    <font>
      <sz val="11"/>
      <color rgb="FFFF0000"/>
      <name val="ＭＳ Ｐゴシック"/>
      <family val="3"/>
      <charset val="128"/>
    </font>
    <font>
      <sz val="11"/>
      <name val="UD デジタル 教科書体 NK-B"/>
      <family val="1"/>
      <charset val="128"/>
    </font>
    <font>
      <b/>
      <sz val="24"/>
      <name val="UD デジタル 教科書体 NK-B"/>
      <family val="1"/>
      <charset val="128"/>
    </font>
    <font>
      <b/>
      <sz val="28"/>
      <name val="UD デジタル 教科書体 NK-B"/>
      <family val="1"/>
      <charset val="128"/>
    </font>
    <font>
      <b/>
      <sz val="20"/>
      <name val="UD デジタル 教科書体 NK-B"/>
      <family val="1"/>
      <charset val="128"/>
    </font>
    <font>
      <b/>
      <sz val="22"/>
      <name val="UD デジタル 教科書体 NK-B"/>
      <family val="1"/>
      <charset val="128"/>
    </font>
    <font>
      <b/>
      <sz val="18"/>
      <name val="UD デジタル 教科書体 NK-B"/>
      <family val="1"/>
      <charset val="128"/>
    </font>
    <font>
      <sz val="9"/>
      <name val="UD デジタル 教科書体 NK-B"/>
      <family val="1"/>
      <charset val="128"/>
    </font>
    <font>
      <b/>
      <sz val="14"/>
      <name val="UD デジタル 教科書体 NK-B"/>
      <family val="1"/>
      <charset val="128"/>
    </font>
    <font>
      <sz val="6"/>
      <name val="UD デジタル 教科書体 NK-B"/>
      <family val="1"/>
      <charset val="128"/>
    </font>
    <font>
      <b/>
      <sz val="18"/>
      <color rgb="FFFF0000"/>
      <name val="UD デジタル 教科書体 NK-B"/>
      <family val="1"/>
      <charset val="128"/>
    </font>
    <font>
      <b/>
      <sz val="12"/>
      <name val="UD デジタル 教科書体 NK-B"/>
      <family val="1"/>
      <charset val="128"/>
    </font>
    <font>
      <b/>
      <sz val="10"/>
      <name val="UD デジタル 教科書体 NK-B"/>
      <family val="1"/>
      <charset val="128"/>
    </font>
    <font>
      <b/>
      <sz val="16"/>
      <name val="UD デジタル 教科書体 NK-B"/>
      <family val="1"/>
      <charset val="128"/>
    </font>
    <font>
      <sz val="10"/>
      <name val="UD デジタル 教科書体 NK-B"/>
      <family val="1"/>
      <charset val="128"/>
    </font>
    <font>
      <sz val="18"/>
      <name val="UD デジタル 教科書体 NK-B"/>
      <family val="1"/>
      <charset val="128"/>
    </font>
    <font>
      <sz val="12"/>
      <name val="UD デジタル 教科書体 NK-B"/>
      <family val="1"/>
      <charset val="128"/>
    </font>
    <font>
      <sz val="14"/>
      <name val="UD デジタル 教科書体 NK-B"/>
      <family val="1"/>
      <charset val="128"/>
    </font>
    <font>
      <sz val="22"/>
      <name val="UD デジタル 教科書体 NK-B"/>
      <family val="1"/>
      <charset val="128"/>
    </font>
    <font>
      <sz val="16"/>
      <name val="UD デジタル 教科書体 NK-B"/>
      <family val="1"/>
      <charset val="128"/>
    </font>
    <font>
      <b/>
      <sz val="11"/>
      <name val="UD デジタル 教科書体 NK-B"/>
      <family val="1"/>
      <charset val="128"/>
    </font>
    <font>
      <sz val="20"/>
      <name val="UD デジタル 教科書体 NK-B"/>
      <family val="1"/>
      <charset val="128"/>
    </font>
    <font>
      <b/>
      <sz val="26"/>
      <name val="UD デジタル 教科書体 NK-B"/>
      <family val="1"/>
      <charset val="128"/>
    </font>
    <font>
      <sz val="8"/>
      <name val="UD デジタル 教科書体 NK-B"/>
      <family val="1"/>
      <charset val="128"/>
    </font>
    <font>
      <b/>
      <sz val="9"/>
      <name val="UD デジタル 教科書体 NK-B"/>
      <family val="1"/>
      <charset val="128"/>
    </font>
    <font>
      <sz val="36"/>
      <name val="UD デジタル 教科書体 NK-B"/>
      <family val="1"/>
      <charset val="128"/>
    </font>
    <font>
      <sz val="11"/>
      <name val="Meiryo UI"/>
      <family val="3"/>
      <charset val="128"/>
    </font>
    <font>
      <b/>
      <sz val="16"/>
      <color rgb="FFFF0000"/>
      <name val="ＭＳ Ｐゴシック"/>
      <family val="3"/>
      <charset val="128"/>
    </font>
    <font>
      <sz val="11"/>
      <name val="ＭＳ Ｐ明朝"/>
      <family val="1"/>
      <charset val="128"/>
    </font>
    <font>
      <sz val="6"/>
      <name val="ＭＳ Ｐ明朝"/>
      <family val="1"/>
      <charset val="128"/>
    </font>
    <font>
      <b/>
      <sz val="48"/>
      <name val="UD デジタル 教科書体 NK-B"/>
      <family val="1"/>
      <charset val="128"/>
    </font>
    <font>
      <sz val="16"/>
      <name val="Meiryo UI"/>
      <family val="3"/>
      <charset val="128"/>
    </font>
    <font>
      <b/>
      <sz val="11"/>
      <name val="Meiryo UI"/>
      <family val="3"/>
      <charset val="128"/>
    </font>
    <font>
      <b/>
      <sz val="16"/>
      <name val="Meiryo UI"/>
      <family val="3"/>
      <charset val="128"/>
    </font>
    <font>
      <b/>
      <sz val="24"/>
      <name val="Meiryo UI"/>
      <family val="3"/>
      <charset val="128"/>
    </font>
    <font>
      <b/>
      <u/>
      <sz val="36"/>
      <name val="Meiryo UI"/>
      <family val="3"/>
      <charset val="128"/>
    </font>
    <font>
      <sz val="13"/>
      <name val="UD デジタル 教科書体 NK-B"/>
      <family val="1"/>
      <charset val="128"/>
    </font>
    <font>
      <b/>
      <sz val="13"/>
      <name val="UD デジタル 教科書体 NK-B"/>
      <family val="1"/>
      <charset val="128"/>
    </font>
    <font>
      <sz val="12"/>
      <name val="Meiryo UI"/>
      <family val="3"/>
      <charset val="128"/>
    </font>
    <font>
      <b/>
      <u/>
      <sz val="24"/>
      <name val="UD デジタル 教科書体 NK-B"/>
      <family val="1"/>
      <charset val="128"/>
    </font>
    <font>
      <sz val="12.5"/>
      <name val="UD デジタル 教科書体 NK-B"/>
      <family val="1"/>
      <charset val="128"/>
    </font>
    <font>
      <sz val="14"/>
      <name val="Meiryo UI"/>
      <family val="3"/>
      <charset val="128"/>
    </font>
    <font>
      <b/>
      <sz val="36"/>
      <name val="UD デジタル 教科書体 NK-B"/>
      <family val="1"/>
      <charset val="128"/>
    </font>
    <font>
      <u/>
      <sz val="12"/>
      <name val="UD デジタル 教科書体 NK-B"/>
      <family val="1"/>
      <charset val="128"/>
    </font>
    <font>
      <b/>
      <sz val="34"/>
      <name val="UD デジタル 教科書体 NK-B"/>
      <family val="1"/>
      <charset val="128"/>
    </font>
    <font>
      <u/>
      <sz val="14"/>
      <name val="Meiryo UI"/>
      <family val="3"/>
      <charset val="128"/>
    </font>
    <font>
      <b/>
      <i/>
      <u/>
      <sz val="20"/>
      <name val="Meiryo UI"/>
      <family val="3"/>
      <charset val="128"/>
    </font>
    <font>
      <b/>
      <sz val="14"/>
      <name val="ＭＳ Ｐゴシック"/>
      <family val="3"/>
      <charset val="128"/>
    </font>
    <font>
      <sz val="18"/>
      <color indexed="54"/>
      <name val="ＭＳ Ｐゴシック"/>
      <family val="3"/>
      <charset val="128"/>
    </font>
    <font>
      <sz val="22"/>
      <name val="Meiryo UI"/>
      <family val="3"/>
      <charset val="128"/>
    </font>
    <font>
      <sz val="18"/>
      <name val="Meiryo UI"/>
      <family val="3"/>
      <charset val="128"/>
    </font>
    <font>
      <sz val="18"/>
      <name val="ＭＳ Ｐゴシック"/>
      <family val="3"/>
      <charset val="128"/>
    </font>
    <font>
      <b/>
      <u/>
      <sz val="26"/>
      <name val="UD デジタル 教科書体 NK-B"/>
      <family val="1"/>
      <charset val="128"/>
    </font>
    <font>
      <b/>
      <u/>
      <sz val="16"/>
      <name val="Meiryo UI"/>
      <family val="3"/>
      <charset val="128"/>
    </font>
    <font>
      <sz val="15"/>
      <name val="UD デジタル 教科書体 NK-B"/>
      <family val="1"/>
      <charset val="128"/>
    </font>
    <font>
      <u/>
      <sz val="15"/>
      <name val="Meiryo UI"/>
      <family val="3"/>
      <charset val="128"/>
    </font>
  </fonts>
  <fills count="1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indexed="11"/>
        <bgColor indexed="64"/>
      </patternFill>
    </fill>
    <fill>
      <patternFill patternType="solid">
        <fgColor theme="0" tint="-0.249977111117893"/>
        <bgColor indexed="64"/>
      </patternFill>
    </fill>
    <fill>
      <patternFill patternType="solid">
        <fgColor rgb="FFCCFFFF"/>
        <bgColor indexed="64"/>
      </patternFill>
    </fill>
    <fill>
      <patternFill patternType="solid">
        <fgColor indexed="46"/>
        <bgColor indexed="64"/>
      </patternFill>
    </fill>
  </fills>
  <borders count="99">
    <border>
      <left/>
      <right/>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thin">
        <color indexed="64"/>
      </right>
      <top/>
      <bottom/>
      <diagonal/>
    </border>
    <border>
      <left style="thin">
        <color indexed="64"/>
      </left>
      <right/>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n">
        <color indexed="64"/>
      </bottom>
      <diagonal/>
    </border>
    <border>
      <left/>
      <right/>
      <top/>
      <bottom style="thin">
        <color indexed="64"/>
      </bottom>
      <diagonal/>
    </border>
    <border>
      <left/>
      <right style="thick">
        <color rgb="FFFF0000"/>
      </right>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ck">
        <color rgb="FFFF0000"/>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ck">
        <color rgb="FFFF0000"/>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ck">
        <color rgb="FFFF0000"/>
      </left>
      <right/>
      <top/>
      <bottom/>
      <diagonal/>
    </border>
    <border>
      <left/>
      <right style="thick">
        <color rgb="FFFF0000"/>
      </right>
      <top/>
      <bottom/>
      <diagonal/>
    </border>
    <border>
      <left/>
      <right style="medium">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64"/>
      </left>
      <right/>
      <top/>
      <bottom/>
      <diagonal/>
    </border>
    <border>
      <left style="thick">
        <color rgb="FFFF0000"/>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ck">
        <color rgb="FFFF0000"/>
      </right>
      <top/>
      <bottom style="medium">
        <color indexed="64"/>
      </bottom>
      <diagonal/>
    </border>
    <border>
      <left style="thick">
        <color rgb="FFFF0000"/>
      </left>
      <right/>
      <top/>
      <bottom style="hair">
        <color indexed="64"/>
      </bottom>
      <diagonal/>
    </border>
    <border>
      <left/>
      <right style="thick">
        <color rgb="FFFF0000"/>
      </right>
      <top/>
      <bottom style="hair">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bottom style="thin">
        <color indexed="64"/>
      </bottom>
      <diagonal/>
    </border>
    <border>
      <left style="double">
        <color indexed="64"/>
      </left>
      <right/>
      <top/>
      <bottom/>
      <diagonal/>
    </border>
    <border>
      <left/>
      <right style="double">
        <color indexed="64"/>
      </right>
      <top/>
      <bottom/>
      <diagonal/>
    </border>
    <border>
      <left/>
      <right style="medium">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double">
        <color indexed="64"/>
      </top>
      <bottom style="double">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DashDotDot">
        <color indexed="64"/>
      </right>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thin">
        <color indexed="64"/>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9">
    <xf numFmtId="0" fontId="0" fillId="0" borderId="0"/>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4" fillId="0" borderId="0"/>
    <xf numFmtId="38" fontId="1" fillId="0" borderId="0" applyFont="0" applyFill="0" applyBorder="0" applyAlignment="0" applyProtection="0"/>
    <xf numFmtId="0" fontId="1" fillId="0" borderId="0">
      <alignment vertical="center"/>
    </xf>
  </cellStyleXfs>
  <cellXfs count="773">
    <xf numFmtId="0" fontId="0" fillId="0" borderId="0" xfId="0"/>
    <xf numFmtId="0" fontId="1" fillId="2" borderId="0" xfId="1" applyFill="1">
      <alignment vertical="center"/>
    </xf>
    <xf numFmtId="0" fontId="1" fillId="2" borderId="0" xfId="3" applyFill="1">
      <alignment vertical="center"/>
    </xf>
    <xf numFmtId="0" fontId="1" fillId="2" borderId="0" xfId="3" applyFill="1" applyAlignment="1">
      <alignment horizontal="right" vertical="center"/>
    </xf>
    <xf numFmtId="38" fontId="0" fillId="2" borderId="0" xfId="3" applyNumberFormat="1" applyFont="1" applyFill="1">
      <alignment vertical="center"/>
    </xf>
    <xf numFmtId="38" fontId="1" fillId="2" borderId="0" xfId="3" applyNumberFormat="1" applyFill="1">
      <alignment vertical="center"/>
    </xf>
    <xf numFmtId="177" fontId="1" fillId="2" borderId="0" xfId="3" applyNumberFormat="1" applyFill="1">
      <alignment vertical="center"/>
    </xf>
    <xf numFmtId="0" fontId="7" fillId="2" borderId="0" xfId="3" applyFont="1" applyFill="1" applyAlignment="1">
      <alignment vertical="top"/>
    </xf>
    <xf numFmtId="0" fontId="1" fillId="2" borderId="0" xfId="1" applyFill="1" applyAlignment="1">
      <alignment horizontal="center" vertical="center"/>
    </xf>
    <xf numFmtId="0" fontId="1" fillId="8" borderId="0" xfId="1" applyFill="1">
      <alignment vertical="center"/>
    </xf>
    <xf numFmtId="0" fontId="0" fillId="8" borderId="0" xfId="0" applyFill="1"/>
    <xf numFmtId="0" fontId="1" fillId="2" borderId="0" xfId="3" applyFill="1" applyAlignment="1">
      <alignment horizontal="center" vertical="center"/>
    </xf>
    <xf numFmtId="0" fontId="1" fillId="2" borderId="0" xfId="3" applyFill="1" applyAlignment="1">
      <alignment vertical="center" shrinkToFit="1"/>
    </xf>
    <xf numFmtId="38" fontId="1" fillId="9" borderId="0" xfId="5" applyFill="1" applyAlignment="1">
      <alignment horizontal="center" vertical="center" shrinkToFit="1"/>
    </xf>
    <xf numFmtId="0" fontId="0" fillId="2" borderId="0" xfId="3" applyFont="1" applyFill="1" applyAlignment="1">
      <alignment horizontal="center" vertical="center"/>
    </xf>
    <xf numFmtId="0" fontId="17" fillId="2" borderId="0" xfId="1" applyFont="1" applyFill="1">
      <alignment vertical="center"/>
    </xf>
    <xf numFmtId="0" fontId="18" fillId="2" borderId="0" xfId="1" applyFont="1" applyFill="1">
      <alignment vertical="center"/>
    </xf>
    <xf numFmtId="0" fontId="20" fillId="2" borderId="0" xfId="1" applyFont="1" applyFill="1">
      <alignment vertical="center"/>
    </xf>
    <xf numFmtId="0" fontId="17" fillId="2" borderId="1" xfId="1" applyFont="1" applyFill="1" applyBorder="1">
      <alignment vertical="center"/>
    </xf>
    <xf numFmtId="0" fontId="17" fillId="2" borderId="4" xfId="1" applyFont="1" applyFill="1" applyBorder="1">
      <alignment vertical="center"/>
    </xf>
    <xf numFmtId="0" fontId="17" fillId="2" borderId="5" xfId="1" applyFont="1" applyFill="1" applyBorder="1">
      <alignment vertical="center"/>
    </xf>
    <xf numFmtId="0" fontId="17" fillId="2" borderId="6" xfId="1" applyFont="1" applyFill="1" applyBorder="1">
      <alignment vertical="center"/>
    </xf>
    <xf numFmtId="0" fontId="17" fillId="0" borderId="0" xfId="1" applyFont="1">
      <alignment vertical="center"/>
    </xf>
    <xf numFmtId="0" fontId="17" fillId="2" borderId="9" xfId="1" applyFont="1" applyFill="1" applyBorder="1">
      <alignment vertical="center"/>
    </xf>
    <xf numFmtId="0" fontId="20" fillId="2" borderId="1" xfId="1" applyFont="1" applyFill="1" applyBorder="1">
      <alignment vertical="center"/>
    </xf>
    <xf numFmtId="0" fontId="17" fillId="2" borderId="0" xfId="1" applyFont="1" applyFill="1" applyAlignment="1">
      <alignment vertical="center" textRotation="255"/>
    </xf>
    <xf numFmtId="0" fontId="23" fillId="2" borderId="0" xfId="1" applyFont="1" applyFill="1">
      <alignment vertical="center"/>
    </xf>
    <xf numFmtId="0" fontId="24" fillId="2" borderId="0" xfId="1" applyFont="1" applyFill="1" applyAlignment="1">
      <alignment vertical="top"/>
    </xf>
    <xf numFmtId="0" fontId="24" fillId="2" borderId="1" xfId="1" applyFont="1" applyFill="1" applyBorder="1" applyAlignment="1">
      <alignment vertical="top"/>
    </xf>
    <xf numFmtId="0" fontId="17" fillId="2" borderId="13" xfId="1" applyFont="1" applyFill="1" applyBorder="1">
      <alignment vertical="center"/>
    </xf>
    <xf numFmtId="0" fontId="25" fillId="2" borderId="0" xfId="1" applyFont="1" applyFill="1">
      <alignment vertical="center"/>
    </xf>
    <xf numFmtId="0" fontId="17" fillId="2" borderId="0" xfId="1" applyFont="1" applyFill="1" applyAlignment="1">
      <alignment vertical="top"/>
    </xf>
    <xf numFmtId="0" fontId="24" fillId="2" borderId="10" xfId="1" applyFont="1" applyFill="1" applyBorder="1" applyAlignment="1">
      <alignment vertical="top"/>
    </xf>
    <xf numFmtId="0" fontId="18" fillId="2" borderId="0" xfId="3" applyFont="1" applyFill="1">
      <alignment vertical="center"/>
    </xf>
    <xf numFmtId="0" fontId="18" fillId="8" borderId="5" xfId="3" applyFont="1" applyFill="1" applyBorder="1">
      <alignment vertical="center"/>
    </xf>
    <xf numFmtId="0" fontId="17" fillId="8" borderId="5" xfId="3" applyFont="1" applyFill="1" applyBorder="1">
      <alignment vertical="center"/>
    </xf>
    <xf numFmtId="0" fontId="17" fillId="8" borderId="5" xfId="3" applyFont="1" applyFill="1" applyBorder="1" applyAlignment="1">
      <alignment vertical="top"/>
    </xf>
    <xf numFmtId="0" fontId="24" fillId="8" borderId="5" xfId="3" applyFont="1" applyFill="1" applyBorder="1" applyAlignment="1">
      <alignment vertical="top"/>
    </xf>
    <xf numFmtId="0" fontId="17" fillId="8" borderId="6" xfId="3" applyFont="1" applyFill="1" applyBorder="1">
      <alignment vertical="center"/>
    </xf>
    <xf numFmtId="0" fontId="17" fillId="2" borderId="0" xfId="3" applyFont="1" applyFill="1">
      <alignment vertical="center"/>
    </xf>
    <xf numFmtId="0" fontId="17" fillId="2" borderId="6" xfId="3" applyFont="1" applyFill="1" applyBorder="1">
      <alignment vertical="center"/>
    </xf>
    <xf numFmtId="0" fontId="18" fillId="8" borderId="0" xfId="3" applyFont="1" applyFill="1">
      <alignment vertical="center"/>
    </xf>
    <xf numFmtId="0" fontId="17" fillId="8" borderId="0" xfId="3" applyFont="1" applyFill="1" applyAlignment="1">
      <alignment vertical="top"/>
    </xf>
    <xf numFmtId="0" fontId="17" fillId="8" borderId="0" xfId="3" applyFont="1" applyFill="1">
      <alignment vertical="center"/>
    </xf>
    <xf numFmtId="0" fontId="24" fillId="8" borderId="0" xfId="3" applyFont="1" applyFill="1" applyAlignment="1">
      <alignment vertical="top"/>
    </xf>
    <xf numFmtId="0" fontId="17" fillId="8" borderId="1" xfId="3" applyFont="1" applyFill="1" applyBorder="1">
      <alignment vertical="center"/>
    </xf>
    <xf numFmtId="0" fontId="17" fillId="2" borderId="1" xfId="3" applyFont="1" applyFill="1" applyBorder="1">
      <alignment vertical="center"/>
    </xf>
    <xf numFmtId="0" fontId="17" fillId="2" borderId="0" xfId="3" applyFont="1" applyFill="1" applyAlignment="1">
      <alignment vertical="center" wrapText="1"/>
    </xf>
    <xf numFmtId="0" fontId="17" fillId="8" borderId="0" xfId="3" applyFont="1" applyFill="1" applyAlignment="1">
      <alignment vertical="center" wrapText="1"/>
    </xf>
    <xf numFmtId="0" fontId="24" fillId="8" borderId="0" xfId="3" applyFont="1" applyFill="1">
      <alignment vertical="center"/>
    </xf>
    <xf numFmtId="0" fontId="24" fillId="2" borderId="7" xfId="3" applyFont="1" applyFill="1" applyBorder="1">
      <alignment vertical="center"/>
    </xf>
    <xf numFmtId="0" fontId="24" fillId="2" borderId="0" xfId="3" applyFont="1" applyFill="1">
      <alignment vertical="center"/>
    </xf>
    <xf numFmtId="0" fontId="33" fillId="2" borderId="0" xfId="3" applyFont="1" applyFill="1">
      <alignment vertical="center"/>
    </xf>
    <xf numFmtId="0" fontId="33" fillId="8" borderId="0" xfId="3" applyFont="1" applyFill="1">
      <alignment vertical="center"/>
    </xf>
    <xf numFmtId="0" fontId="17" fillId="2" borderId="7" xfId="3" applyFont="1" applyFill="1" applyBorder="1">
      <alignment vertical="center"/>
    </xf>
    <xf numFmtId="0" fontId="17" fillId="8" borderId="10" xfId="3" applyFont="1" applyFill="1" applyBorder="1" applyAlignment="1">
      <alignment vertical="center" wrapText="1"/>
    </xf>
    <xf numFmtId="0" fontId="17" fillId="8" borderId="10" xfId="3" applyFont="1" applyFill="1" applyBorder="1">
      <alignment vertical="center"/>
    </xf>
    <xf numFmtId="0" fontId="24" fillId="2" borderId="0" xfId="3" applyFont="1" applyFill="1" applyAlignment="1">
      <alignment vertical="center" shrinkToFit="1"/>
    </xf>
    <xf numFmtId="0" fontId="24" fillId="2" borderId="0" xfId="3" applyFont="1" applyFill="1" applyAlignment="1">
      <alignment vertical="top" shrinkToFit="1"/>
    </xf>
    <xf numFmtId="0" fontId="35" fillId="2" borderId="0" xfId="3" applyFont="1" applyFill="1" applyAlignment="1">
      <alignment vertical="center" wrapText="1"/>
    </xf>
    <xf numFmtId="0" fontId="17" fillId="2" borderId="0" xfId="3" applyFont="1" applyFill="1" applyAlignment="1">
      <alignment vertical="center" textRotation="255"/>
    </xf>
    <xf numFmtId="0" fontId="27" fillId="2" borderId="0" xfId="3" applyFont="1" applyFill="1" applyAlignment="1">
      <alignment horizontal="center" vertical="center" textRotation="255"/>
    </xf>
    <xf numFmtId="0" fontId="39" fillId="2" borderId="0" xfId="3" applyFont="1" applyFill="1">
      <alignment vertical="center"/>
    </xf>
    <xf numFmtId="0" fontId="17" fillId="2" borderId="0" xfId="3" applyFont="1" applyFill="1" applyAlignment="1">
      <alignment horizontal="left" vertical="center"/>
    </xf>
    <xf numFmtId="0" fontId="27" fillId="2" borderId="5" xfId="3" applyFont="1" applyFill="1" applyBorder="1" applyAlignment="1">
      <alignment horizontal="center" vertical="center" textRotation="255"/>
    </xf>
    <xf numFmtId="0" fontId="18" fillId="2" borderId="5" xfId="3" applyFont="1" applyFill="1" applyBorder="1">
      <alignment vertical="center"/>
    </xf>
    <xf numFmtId="0" fontId="17" fillId="2" borderId="5" xfId="3" applyFont="1" applyFill="1" applyBorder="1">
      <alignment vertical="center"/>
    </xf>
    <xf numFmtId="0" fontId="17" fillId="2" borderId="5" xfId="3" applyFont="1" applyFill="1" applyBorder="1" applyAlignment="1">
      <alignment vertical="top"/>
    </xf>
    <xf numFmtId="0" fontId="24" fillId="2" borderId="5" xfId="3" applyFont="1" applyFill="1" applyBorder="1" applyAlignment="1">
      <alignment vertical="top"/>
    </xf>
    <xf numFmtId="0" fontId="17" fillId="2" borderId="0" xfId="3" applyFont="1" applyFill="1" applyAlignment="1">
      <alignment vertical="top"/>
    </xf>
    <xf numFmtId="0" fontId="24" fillId="2" borderId="0" xfId="3" applyFont="1" applyFill="1" applyAlignment="1">
      <alignment vertical="top"/>
    </xf>
    <xf numFmtId="0" fontId="30" fillId="8" borderId="0" xfId="0" applyFont="1" applyFill="1" applyAlignment="1">
      <alignment vertical="center"/>
    </xf>
    <xf numFmtId="0" fontId="30" fillId="8" borderId="1" xfId="0" applyFont="1" applyFill="1" applyBorder="1" applyAlignment="1">
      <alignment vertical="center"/>
    </xf>
    <xf numFmtId="0" fontId="30" fillId="8" borderId="9" xfId="0" applyFont="1" applyFill="1" applyBorder="1" applyAlignment="1">
      <alignment horizontal="center" vertical="center"/>
    </xf>
    <xf numFmtId="0" fontId="30" fillId="8" borderId="0" xfId="0" applyFont="1" applyFill="1" applyAlignment="1">
      <alignment horizontal="center" vertical="center"/>
    </xf>
    <xf numFmtId="0" fontId="30" fillId="8" borderId="1" xfId="0" applyFont="1" applyFill="1" applyBorder="1" applyAlignment="1">
      <alignment horizontal="center" vertical="center"/>
    </xf>
    <xf numFmtId="0" fontId="30" fillId="8" borderId="9" xfId="0" applyFont="1" applyFill="1" applyBorder="1" applyAlignment="1">
      <alignment vertical="center"/>
    </xf>
    <xf numFmtId="0" fontId="17" fillId="2" borderId="10" xfId="3" applyFont="1" applyFill="1" applyBorder="1" applyAlignment="1">
      <alignment vertical="center" wrapText="1"/>
    </xf>
    <xf numFmtId="0" fontId="17" fillId="2" borderId="10" xfId="3" applyFont="1" applyFill="1" applyBorder="1">
      <alignment vertical="center"/>
    </xf>
    <xf numFmtId="0" fontId="30" fillId="2" borderId="0" xfId="0" applyFont="1" applyFill="1" applyAlignment="1">
      <alignment vertical="center"/>
    </xf>
    <xf numFmtId="0" fontId="30" fillId="2" borderId="0" xfId="0" applyFont="1" applyFill="1" applyAlignment="1">
      <alignment horizontal="left" vertical="center"/>
    </xf>
    <xf numFmtId="0" fontId="17" fillId="2" borderId="0" xfId="0" applyFont="1" applyFill="1" applyAlignment="1">
      <alignment vertical="center"/>
    </xf>
    <xf numFmtId="0" fontId="39" fillId="8" borderId="0" xfId="1" applyFont="1" applyFill="1" applyAlignment="1">
      <alignment vertical="top" wrapText="1"/>
    </xf>
    <xf numFmtId="0" fontId="40" fillId="2" borderId="0" xfId="3" applyFont="1" applyFill="1" applyAlignment="1">
      <alignment vertical="center" wrapText="1"/>
    </xf>
    <xf numFmtId="0" fontId="17" fillId="3" borderId="5" xfId="3" applyFont="1" applyFill="1" applyBorder="1">
      <alignment vertical="center"/>
    </xf>
    <xf numFmtId="0" fontId="17" fillId="3" borderId="6" xfId="3" applyFont="1" applyFill="1" applyBorder="1">
      <alignment vertical="center"/>
    </xf>
    <xf numFmtId="0" fontId="17" fillId="3" borderId="0" xfId="3" applyFont="1" applyFill="1">
      <alignment vertical="center"/>
    </xf>
    <xf numFmtId="0" fontId="17" fillId="3" borderId="1" xfId="3" applyFont="1" applyFill="1" applyBorder="1">
      <alignment vertical="center"/>
    </xf>
    <xf numFmtId="0" fontId="40" fillId="2" borderId="0" xfId="3" applyFont="1" applyFill="1" applyAlignment="1">
      <alignment horizontal="left" vertical="center" shrinkToFit="1"/>
    </xf>
    <xf numFmtId="0" fontId="40" fillId="2" borderId="0" xfId="3" applyFont="1" applyFill="1" applyAlignment="1">
      <alignment horizontal="right" vertical="center" wrapText="1"/>
    </xf>
    <xf numFmtId="0" fontId="24" fillId="2" borderId="26" xfId="3" applyFont="1" applyFill="1" applyBorder="1" applyAlignment="1">
      <alignment vertical="center" shrinkToFit="1"/>
    </xf>
    <xf numFmtId="0" fontId="24" fillId="2" borderId="65" xfId="3" applyFont="1" applyFill="1" applyBorder="1" applyAlignment="1">
      <alignment vertical="center" shrinkToFit="1"/>
    </xf>
    <xf numFmtId="0" fontId="24" fillId="2" borderId="10" xfId="3" applyFont="1" applyFill="1" applyBorder="1" applyAlignment="1">
      <alignment vertical="center" shrinkToFit="1"/>
    </xf>
    <xf numFmtId="0" fontId="24" fillId="2" borderId="14" xfId="3" applyFont="1" applyFill="1" applyBorder="1" applyAlignment="1">
      <alignment vertical="center" shrinkToFit="1"/>
    </xf>
    <xf numFmtId="0" fontId="1" fillId="9" borderId="0" xfId="3" applyFill="1" applyAlignment="1">
      <alignment horizontal="center" vertical="center"/>
    </xf>
    <xf numFmtId="0" fontId="0" fillId="2" borderId="0" xfId="3" applyFont="1" applyFill="1" applyAlignment="1">
      <alignment vertical="center" shrinkToFit="1"/>
    </xf>
    <xf numFmtId="0" fontId="42" fillId="8" borderId="0" xfId="3" quotePrefix="1" applyFont="1" applyFill="1" applyAlignment="1">
      <alignment horizontal="center" vertical="center"/>
    </xf>
    <xf numFmtId="0" fontId="42" fillId="8" borderId="0" xfId="3" applyFont="1" applyFill="1" applyAlignment="1">
      <alignment horizontal="left" vertical="center"/>
    </xf>
    <xf numFmtId="0" fontId="42" fillId="8" borderId="0" xfId="3" applyFont="1" applyFill="1" applyAlignment="1">
      <alignment horizontal="center" vertical="center"/>
    </xf>
    <xf numFmtId="0" fontId="42" fillId="2" borderId="0" xfId="3" applyFont="1" applyFill="1" applyAlignment="1">
      <alignment horizontal="center" vertical="center"/>
    </xf>
    <xf numFmtId="38" fontId="42" fillId="8" borderId="0" xfId="5" applyFont="1" applyFill="1" applyAlignment="1">
      <alignment horizontal="center" vertical="center"/>
    </xf>
    <xf numFmtId="0" fontId="16" fillId="2" borderId="0" xfId="3" applyFont="1" applyFill="1">
      <alignment vertical="center"/>
    </xf>
    <xf numFmtId="0" fontId="17" fillId="0" borderId="0" xfId="6" applyFont="1" applyAlignment="1">
      <alignment vertical="center"/>
    </xf>
    <xf numFmtId="0" fontId="42" fillId="0" borderId="0" xfId="6" applyFont="1" applyAlignment="1">
      <alignment vertical="center"/>
    </xf>
    <xf numFmtId="0" fontId="42" fillId="11" borderId="0" xfId="6" applyFont="1" applyFill="1" applyAlignment="1">
      <alignment vertical="center"/>
    </xf>
    <xf numFmtId="0" fontId="47" fillId="4" borderId="0" xfId="0" applyFont="1" applyFill="1" applyAlignment="1">
      <alignment horizontal="right"/>
    </xf>
    <xf numFmtId="49" fontId="47" fillId="5" borderId="0" xfId="0" applyNumberFormat="1" applyFont="1" applyFill="1"/>
    <xf numFmtId="0" fontId="48" fillId="0" borderId="0" xfId="6" applyFont="1" applyAlignment="1">
      <alignment vertical="center"/>
    </xf>
    <xf numFmtId="0" fontId="49" fillId="6" borderId="0" xfId="2" applyFont="1" applyFill="1" applyAlignment="1">
      <alignment wrapText="1"/>
    </xf>
    <xf numFmtId="0" fontId="47" fillId="4" borderId="0" xfId="0" applyFont="1" applyFill="1"/>
    <xf numFmtId="0" fontId="50" fillId="0" borderId="0" xfId="6" applyFont="1" applyAlignment="1">
      <alignment vertical="center"/>
    </xf>
    <xf numFmtId="0" fontId="35" fillId="0" borderId="0" xfId="6" applyFont="1" applyAlignment="1">
      <alignment vertical="center"/>
    </xf>
    <xf numFmtId="0" fontId="22" fillId="0" borderId="0" xfId="6" applyFont="1" applyAlignment="1">
      <alignment horizontal="centerContinuous" vertical="center"/>
    </xf>
    <xf numFmtId="0" fontId="17" fillId="0" borderId="0" xfId="6" applyFont="1" applyAlignment="1">
      <alignment horizontal="centerContinuous" vertical="center"/>
    </xf>
    <xf numFmtId="0" fontId="35" fillId="0" borderId="0" xfId="6" applyFont="1" applyAlignment="1">
      <alignment horizontal="centerContinuous" vertical="center"/>
    </xf>
    <xf numFmtId="0" fontId="51" fillId="0" borderId="0" xfId="6" applyFont="1" applyAlignment="1">
      <alignment vertical="center"/>
    </xf>
    <xf numFmtId="0" fontId="29" fillId="0" borderId="0" xfId="6" applyFont="1" applyAlignment="1">
      <alignment horizontal="center" vertical="center"/>
    </xf>
    <xf numFmtId="0" fontId="29" fillId="0" borderId="0" xfId="6" applyFont="1" applyAlignment="1">
      <alignment horizontal="left" vertical="center"/>
    </xf>
    <xf numFmtId="0" fontId="32" fillId="0" borderId="0" xfId="6" applyFont="1" applyAlignment="1">
      <alignment vertical="center"/>
    </xf>
    <xf numFmtId="0" fontId="24" fillId="0" borderId="0" xfId="6" applyFont="1" applyAlignment="1">
      <alignment horizontal="left" vertical="center"/>
    </xf>
    <xf numFmtId="0" fontId="52" fillId="0" borderId="0" xfId="6" applyFont="1" applyAlignment="1">
      <alignment vertical="center"/>
    </xf>
    <xf numFmtId="0" fontId="47" fillId="0" borderId="0" xfId="6" applyFont="1" applyAlignment="1">
      <alignment vertical="center"/>
    </xf>
    <xf numFmtId="0" fontId="49" fillId="6" borderId="0" xfId="2" applyFont="1" applyFill="1" applyAlignment="1">
      <alignment vertical="center" wrapText="1"/>
    </xf>
    <xf numFmtId="0" fontId="47" fillId="4" borderId="0" xfId="0" applyFont="1" applyFill="1" applyAlignment="1">
      <alignment vertical="center"/>
    </xf>
    <xf numFmtId="0" fontId="20" fillId="0" borderId="0" xfId="6" applyFont="1" applyAlignment="1">
      <alignment horizontal="center" vertical="center"/>
    </xf>
    <xf numFmtId="0" fontId="29" fillId="0" borderId="0" xfId="6" applyFont="1" applyAlignment="1">
      <alignment vertical="center"/>
    </xf>
    <xf numFmtId="0" fontId="53" fillId="0" borderId="0" xfId="6" applyFont="1" applyAlignment="1">
      <alignment vertical="center"/>
    </xf>
    <xf numFmtId="180" fontId="33" fillId="0" borderId="0" xfId="6" applyNumberFormat="1" applyFont="1" applyAlignment="1">
      <alignment vertical="center" shrinkToFit="1"/>
    </xf>
    <xf numFmtId="0" fontId="33" fillId="0" borderId="0" xfId="6" applyFont="1" applyAlignment="1">
      <alignment vertical="center"/>
    </xf>
    <xf numFmtId="0" fontId="24" fillId="0" borderId="0" xfId="6" applyFont="1" applyAlignment="1">
      <alignment vertical="center"/>
    </xf>
    <xf numFmtId="0" fontId="29" fillId="0" borderId="0" xfId="6" applyFont="1" applyAlignment="1">
      <alignment horizontal="center" shrinkToFit="1"/>
    </xf>
    <xf numFmtId="0" fontId="54" fillId="0" borderId="0" xfId="6" applyFont="1" applyAlignment="1">
      <alignment vertical="center"/>
    </xf>
    <xf numFmtId="0" fontId="55" fillId="0" borderId="0" xfId="6" applyFont="1" applyAlignment="1">
      <alignment horizontal="left" vertical="center"/>
    </xf>
    <xf numFmtId="0" fontId="27" fillId="0" borderId="0" xfId="6" applyFont="1" applyAlignment="1">
      <alignment vertical="center"/>
    </xf>
    <xf numFmtId="0" fontId="47" fillId="11" borderId="0" xfId="6" applyFont="1" applyFill="1" applyAlignment="1">
      <alignment vertical="center"/>
    </xf>
    <xf numFmtId="0" fontId="49" fillId="6" borderId="0" xfId="2" applyFont="1" applyFill="1">
      <alignment vertical="center"/>
    </xf>
    <xf numFmtId="0" fontId="35" fillId="0" borderId="0" xfId="6" applyFont="1" applyAlignment="1">
      <alignment horizontal="left" vertical="center"/>
    </xf>
    <xf numFmtId="0" fontId="32" fillId="0" borderId="0" xfId="6" applyFont="1" applyAlignment="1">
      <alignment horizontal="left"/>
    </xf>
    <xf numFmtId="0" fontId="52" fillId="0" borderId="0" xfId="6" applyFont="1" applyAlignment="1">
      <alignment horizontal="left"/>
    </xf>
    <xf numFmtId="0" fontId="33" fillId="0" borderId="0" xfId="6" applyFont="1" applyAlignment="1">
      <alignment horizontal="left"/>
    </xf>
    <xf numFmtId="0" fontId="17" fillId="0" borderId="0" xfId="6" applyFont="1" applyAlignment="1">
      <alignment horizontal="left"/>
    </xf>
    <xf numFmtId="0" fontId="52" fillId="0" borderId="0" xfId="6" applyFont="1" applyAlignment="1">
      <alignment vertical="center" wrapText="1"/>
    </xf>
    <xf numFmtId="0" fontId="56" fillId="0" borderId="0" xfId="6" applyFont="1" applyAlignment="1">
      <alignment horizontal="center" vertical="center" wrapText="1"/>
    </xf>
    <xf numFmtId="0" fontId="57" fillId="0" borderId="0" xfId="6" applyFont="1" applyAlignment="1">
      <alignment vertical="center"/>
    </xf>
    <xf numFmtId="0" fontId="49" fillId="6" borderId="0" xfId="0" applyFont="1" applyFill="1" applyAlignment="1">
      <alignment vertical="center"/>
    </xf>
    <xf numFmtId="0" fontId="31" fillId="0" borderId="0" xfId="6" applyFont="1" applyAlignment="1">
      <alignment horizontal="center" vertical="center"/>
    </xf>
    <xf numFmtId="0" fontId="53" fillId="0" borderId="0" xfId="6" applyFont="1" applyAlignment="1">
      <alignment horizontal="center" vertical="center"/>
    </xf>
    <xf numFmtId="0" fontId="52" fillId="0" borderId="0" xfId="6" applyFont="1" applyAlignment="1">
      <alignment horizontal="center" vertical="center"/>
    </xf>
    <xf numFmtId="0" fontId="54" fillId="8" borderId="0" xfId="6" applyFont="1" applyFill="1" applyAlignment="1">
      <alignment vertical="center"/>
    </xf>
    <xf numFmtId="0" fontId="49" fillId="12" borderId="0" xfId="0" applyFont="1" applyFill="1" applyAlignment="1">
      <alignment vertical="center"/>
    </xf>
    <xf numFmtId="0" fontId="47" fillId="13" borderId="0" xfId="0" applyFont="1" applyFill="1"/>
    <xf numFmtId="0" fontId="29" fillId="0" borderId="0" xfId="6" applyFont="1" applyAlignment="1">
      <alignment horizontal="center"/>
    </xf>
    <xf numFmtId="0" fontId="29" fillId="0" borderId="0" xfId="6" applyFont="1" applyAlignment="1">
      <alignment horizontal="left"/>
    </xf>
    <xf numFmtId="0" fontId="32" fillId="0" borderId="0" xfId="6" applyFont="1"/>
    <xf numFmtId="0" fontId="18" fillId="0" borderId="0" xfId="6" applyFont="1" applyAlignment="1">
      <alignment horizontal="center"/>
    </xf>
    <xf numFmtId="0" fontId="24" fillId="0" borderId="0" xfId="2" applyFont="1" applyAlignment="1">
      <alignment vertical="center" wrapText="1"/>
    </xf>
    <xf numFmtId="0" fontId="28" fillId="0" borderId="0" xfId="2" applyFont="1" applyAlignment="1">
      <alignment vertical="center" wrapText="1"/>
    </xf>
    <xf numFmtId="0" fontId="33" fillId="0" borderId="0" xfId="6" applyFont="1" applyAlignment="1">
      <alignment horizontal="left" vertical="center"/>
    </xf>
    <xf numFmtId="0" fontId="52" fillId="0" borderId="0" xfId="6" applyFont="1"/>
    <xf numFmtId="0" fontId="33" fillId="0" borderId="0" xfId="6" applyFont="1"/>
    <xf numFmtId="0" fontId="17" fillId="0" borderId="0" xfId="6" applyFont="1"/>
    <xf numFmtId="0" fontId="29" fillId="0" borderId="0" xfId="6" applyFont="1" applyAlignment="1">
      <alignment horizontal="left" vertical="top"/>
    </xf>
    <xf numFmtId="0" fontId="32" fillId="0" borderId="0" xfId="6" applyFont="1" applyAlignment="1">
      <alignment vertical="top"/>
    </xf>
    <xf numFmtId="0" fontId="24" fillId="0" borderId="0" xfId="6" applyFont="1" applyAlignment="1">
      <alignment horizontal="left" vertical="top"/>
    </xf>
    <xf numFmtId="0" fontId="52" fillId="0" borderId="0" xfId="6" applyFont="1" applyAlignment="1">
      <alignment vertical="top"/>
    </xf>
    <xf numFmtId="0" fontId="33" fillId="0" borderId="0" xfId="6" applyFont="1" applyAlignment="1">
      <alignment vertical="top"/>
    </xf>
    <xf numFmtId="0" fontId="17" fillId="0" borderId="0" xfId="6" applyFont="1" applyAlignment="1">
      <alignment vertical="top"/>
    </xf>
    <xf numFmtId="0" fontId="22" fillId="0" borderId="78" xfId="6" applyFont="1" applyBorder="1" applyAlignment="1">
      <alignment vertical="center"/>
    </xf>
    <xf numFmtId="0" fontId="31" fillId="0" borderId="80" xfId="6" applyFont="1" applyBorder="1" applyAlignment="1">
      <alignment vertical="center"/>
    </xf>
    <xf numFmtId="0" fontId="36" fillId="0" borderId="82" xfId="6" applyFont="1" applyBorder="1" applyAlignment="1">
      <alignment vertical="center"/>
    </xf>
    <xf numFmtId="0" fontId="17" fillId="0" borderId="80" xfId="6" applyFont="1" applyBorder="1" applyAlignment="1">
      <alignment vertical="center"/>
    </xf>
    <xf numFmtId="0" fontId="17" fillId="0" borderId="0" xfId="6" applyFont="1" applyAlignment="1">
      <alignment horizontal="center" vertical="center"/>
    </xf>
    <xf numFmtId="0" fontId="38" fillId="0" borderId="0" xfId="6" applyFont="1" applyAlignment="1">
      <alignment vertical="center"/>
    </xf>
    <xf numFmtId="0" fontId="42" fillId="0" borderId="0" xfId="0" applyFont="1"/>
    <xf numFmtId="0" fontId="29" fillId="10" borderId="22" xfId="6" applyFont="1" applyFill="1" applyBorder="1" applyAlignment="1">
      <alignment horizontal="center"/>
    </xf>
    <xf numFmtId="0" fontId="20" fillId="10" borderId="23" xfId="6" applyFont="1" applyFill="1" applyBorder="1"/>
    <xf numFmtId="0" fontId="36" fillId="10" borderId="23" xfId="6" applyFont="1" applyFill="1" applyBorder="1" applyAlignment="1">
      <alignment vertical="center"/>
    </xf>
    <xf numFmtId="0" fontId="38" fillId="10" borderId="23" xfId="6" applyFont="1" applyFill="1" applyBorder="1" applyAlignment="1">
      <alignment vertical="center"/>
    </xf>
    <xf numFmtId="0" fontId="24" fillId="10" borderId="23" xfId="6" applyFont="1" applyFill="1" applyBorder="1" applyAlignment="1">
      <alignment wrapText="1"/>
    </xf>
    <xf numFmtId="0" fontId="17" fillId="10" borderId="23" xfId="6" applyFont="1" applyFill="1" applyBorder="1" applyAlignment="1">
      <alignment vertical="center"/>
    </xf>
    <xf numFmtId="0" fontId="32" fillId="10" borderId="23" xfId="6" applyFont="1" applyFill="1" applyBorder="1"/>
    <xf numFmtId="0" fontId="17" fillId="10" borderId="41" xfId="6" applyFont="1" applyFill="1" applyBorder="1" applyAlignment="1">
      <alignment vertical="center"/>
    </xf>
    <xf numFmtId="0" fontId="38" fillId="10" borderId="0" xfId="6" applyFont="1" applyFill="1" applyAlignment="1">
      <alignment vertical="center"/>
    </xf>
    <xf numFmtId="0" fontId="58" fillId="10" borderId="0" xfId="6" applyFont="1" applyFill="1" applyAlignment="1">
      <alignment horizontal="center"/>
    </xf>
    <xf numFmtId="0" fontId="17" fillId="10" borderId="0" xfId="6" applyFont="1" applyFill="1" applyAlignment="1">
      <alignment vertical="center"/>
    </xf>
    <xf numFmtId="0" fontId="32" fillId="10" borderId="0" xfId="6" applyFont="1" applyFill="1"/>
    <xf numFmtId="0" fontId="22" fillId="10" borderId="0" xfId="6" applyFont="1" applyFill="1"/>
    <xf numFmtId="0" fontId="17" fillId="10" borderId="0" xfId="6" applyFont="1" applyFill="1"/>
    <xf numFmtId="0" fontId="27" fillId="10" borderId="0" xfId="6" applyFont="1" applyFill="1" applyAlignment="1">
      <alignment wrapText="1"/>
    </xf>
    <xf numFmtId="0" fontId="59" fillId="10" borderId="0" xfId="0" applyFont="1" applyFill="1" applyAlignment="1" applyProtection="1">
      <alignment wrapText="1" shrinkToFit="1"/>
      <protection locked="0"/>
    </xf>
    <xf numFmtId="0" fontId="59" fillId="10" borderId="21" xfId="0" applyFont="1" applyFill="1" applyBorder="1" applyAlignment="1" applyProtection="1">
      <alignment wrapText="1" shrinkToFit="1"/>
      <protection locked="0"/>
    </xf>
    <xf numFmtId="0" fontId="17" fillId="10" borderId="21" xfId="6" applyFont="1" applyFill="1" applyBorder="1" applyAlignment="1">
      <alignment vertical="center"/>
    </xf>
    <xf numFmtId="0" fontId="17" fillId="0" borderId="52" xfId="6" applyFont="1" applyBorder="1" applyAlignment="1">
      <alignment horizontal="center" vertical="center"/>
    </xf>
    <xf numFmtId="0" fontId="36" fillId="0" borderId="19" xfId="6" applyFont="1" applyBorder="1" applyAlignment="1">
      <alignment horizontal="center"/>
    </xf>
    <xf numFmtId="0" fontId="17" fillId="0" borderId="86" xfId="6" applyFont="1" applyBorder="1" applyAlignment="1">
      <alignment horizontal="center" vertical="center"/>
    </xf>
    <xf numFmtId="0" fontId="36" fillId="0" borderId="86" xfId="6" applyFont="1" applyBorder="1" applyAlignment="1">
      <alignment horizontal="center"/>
    </xf>
    <xf numFmtId="0" fontId="49" fillId="6" borderId="0" xfId="0" applyFont="1" applyFill="1"/>
    <xf numFmtId="0" fontId="42" fillId="14" borderId="0" xfId="6" applyFont="1" applyFill="1" applyAlignment="1">
      <alignment vertical="center"/>
    </xf>
    <xf numFmtId="0" fontId="17" fillId="0" borderId="55" xfId="6" applyFont="1" applyBorder="1" applyAlignment="1">
      <alignment horizontal="center" vertical="center"/>
    </xf>
    <xf numFmtId="0" fontId="36" fillId="0" borderId="55" xfId="6" applyFont="1" applyBorder="1" applyAlignment="1">
      <alignment horizontal="center"/>
    </xf>
    <xf numFmtId="0" fontId="17" fillId="0" borderId="8" xfId="6" applyFont="1" applyBorder="1" applyAlignment="1">
      <alignment horizontal="center" vertical="center"/>
    </xf>
    <xf numFmtId="0" fontId="36" fillId="0" borderId="8" xfId="6" applyFont="1" applyBorder="1" applyAlignment="1">
      <alignment horizontal="center"/>
    </xf>
    <xf numFmtId="0" fontId="36" fillId="0" borderId="89" xfId="6" applyFont="1" applyBorder="1" applyAlignment="1">
      <alignment horizontal="center"/>
    </xf>
    <xf numFmtId="0" fontId="36" fillId="0" borderId="62" xfId="6" applyFont="1" applyBorder="1" applyAlignment="1">
      <alignment horizontal="center"/>
    </xf>
    <xf numFmtId="0" fontId="17" fillId="10" borderId="21" xfId="0" applyFont="1" applyFill="1" applyBorder="1" applyAlignment="1">
      <alignment shrinkToFit="1"/>
    </xf>
    <xf numFmtId="49" fontId="22" fillId="0" borderId="90" xfId="6" applyNumberFormat="1" applyFont="1" applyBorder="1" applyAlignment="1">
      <alignment horizontal="center" vertical="center"/>
    </xf>
    <xf numFmtId="38" fontId="35" fillId="0" borderId="90" xfId="7" applyFont="1" applyBorder="1" applyAlignment="1">
      <alignment horizontal="right" vertical="center"/>
    </xf>
    <xf numFmtId="0" fontId="17" fillId="0" borderId="90" xfId="6" applyFont="1" applyBorder="1" applyAlignment="1">
      <alignment horizontal="center" vertical="center"/>
    </xf>
    <xf numFmtId="38" fontId="20" fillId="0" borderId="90" xfId="7" applyFont="1" applyBorder="1" applyAlignment="1">
      <alignment horizontal="right" vertical="center"/>
    </xf>
    <xf numFmtId="0" fontId="36" fillId="0" borderId="90" xfId="6" applyFont="1" applyBorder="1" applyAlignment="1">
      <alignment horizontal="center" vertical="center"/>
    </xf>
    <xf numFmtId="0" fontId="36" fillId="0" borderId="91" xfId="6" applyFont="1" applyBorder="1" applyAlignment="1">
      <alignment horizontal="center" vertical="center"/>
    </xf>
    <xf numFmtId="0" fontId="17" fillId="10" borderId="92" xfId="6" applyFont="1" applyFill="1" applyBorder="1" applyAlignment="1">
      <alignment vertical="center"/>
    </xf>
    <xf numFmtId="49" fontId="17" fillId="10" borderId="23" xfId="6" applyNumberFormat="1" applyFont="1" applyFill="1" applyBorder="1" applyAlignment="1">
      <alignment horizontal="left" vertical="center" wrapText="1"/>
    </xf>
    <xf numFmtId="0" fontId="22" fillId="10" borderId="23" xfId="6" applyFont="1" applyFill="1" applyBorder="1"/>
    <xf numFmtId="0" fontId="17" fillId="10" borderId="23" xfId="6" applyFont="1" applyFill="1" applyBorder="1"/>
    <xf numFmtId="0" fontId="27" fillId="10" borderId="23" xfId="6" applyFont="1" applyFill="1" applyBorder="1" applyAlignment="1">
      <alignment wrapText="1"/>
    </xf>
    <xf numFmtId="0" fontId="59" fillId="10" borderId="23" xfId="0" applyFont="1" applyFill="1" applyBorder="1" applyAlignment="1" applyProtection="1">
      <alignment wrapText="1" shrinkToFit="1"/>
      <protection locked="0"/>
    </xf>
    <xf numFmtId="49" fontId="61" fillId="14" borderId="0" xfId="0" applyNumberFormat="1" applyFont="1" applyFill="1" applyAlignment="1" applyProtection="1">
      <alignment horizontal="center" wrapText="1" shrinkToFit="1"/>
      <protection locked="0"/>
    </xf>
    <xf numFmtId="0" fontId="18" fillId="10" borderId="0" xfId="6" applyFont="1" applyFill="1"/>
    <xf numFmtId="0" fontId="48" fillId="14" borderId="0" xfId="6" applyFont="1" applyFill="1"/>
    <xf numFmtId="0" fontId="36" fillId="0" borderId="85" xfId="6" applyFont="1" applyBorder="1" applyAlignment="1">
      <alignment horizontal="center"/>
    </xf>
    <xf numFmtId="0" fontId="17" fillId="0" borderId="85" xfId="6" applyFont="1" applyBorder="1" applyAlignment="1">
      <alignment horizontal="center" vertical="center"/>
    </xf>
    <xf numFmtId="0" fontId="36" fillId="0" borderId="87" xfId="6" applyFont="1" applyBorder="1" applyAlignment="1">
      <alignment horizontal="center"/>
    </xf>
    <xf numFmtId="0" fontId="17" fillId="10" borderId="30" xfId="6" applyFont="1" applyFill="1" applyBorder="1" applyAlignment="1">
      <alignment vertical="center"/>
    </xf>
    <xf numFmtId="0" fontId="17" fillId="10" borderId="32" xfId="6" applyFont="1" applyFill="1" applyBorder="1" applyAlignment="1">
      <alignment vertical="center"/>
    </xf>
    <xf numFmtId="0" fontId="29" fillId="0" borderId="0" xfId="6" applyFont="1" applyAlignment="1">
      <alignment horizontal="left" wrapText="1"/>
    </xf>
    <xf numFmtId="49" fontId="32" fillId="0" borderId="0" xfId="6" applyNumberFormat="1" applyFont="1" applyAlignment="1">
      <alignment horizontal="left" vertical="center" wrapText="1"/>
    </xf>
    <xf numFmtId="0" fontId="65" fillId="0" borderId="0" xfId="6" applyFont="1"/>
    <xf numFmtId="0" fontId="20" fillId="10" borderId="0" xfId="6" applyFont="1" applyFill="1"/>
    <xf numFmtId="38" fontId="36" fillId="0" borderId="85" xfId="7" applyFont="1" applyBorder="1" applyAlignment="1">
      <alignment horizontal="center" shrinkToFit="1"/>
    </xf>
    <xf numFmtId="38" fontId="36" fillId="0" borderId="87" xfId="7" applyFont="1" applyBorder="1" applyAlignment="1">
      <alignment horizontal="center" shrinkToFit="1"/>
    </xf>
    <xf numFmtId="38" fontId="36" fillId="0" borderId="86" xfId="7" applyFont="1" applyBorder="1" applyAlignment="1">
      <alignment horizontal="center" shrinkToFit="1"/>
    </xf>
    <xf numFmtId="0" fontId="36" fillId="0" borderId="86" xfId="6" applyFont="1" applyBorder="1" applyAlignment="1">
      <alignment horizontal="center" shrinkToFit="1"/>
    </xf>
    <xf numFmtId="0" fontId="22" fillId="10" borderId="0" xfId="6" applyFont="1" applyFill="1" applyAlignment="1">
      <alignment horizontal="center" vertical="center" shrinkToFit="1"/>
    </xf>
    <xf numFmtId="38" fontId="22" fillId="10" borderId="0" xfId="7" applyFont="1" applyFill="1" applyAlignment="1">
      <alignment horizontal="center" vertical="center" shrinkToFit="1"/>
    </xf>
    <xf numFmtId="38" fontId="22" fillId="10" borderId="0" xfId="7" applyFont="1" applyFill="1" applyAlignment="1">
      <alignment vertical="center" shrinkToFit="1"/>
    </xf>
    <xf numFmtId="0" fontId="22" fillId="10" borderId="0" xfId="6" applyFont="1" applyFill="1" applyAlignment="1">
      <alignment vertical="center" shrinkToFit="1"/>
    </xf>
    <xf numFmtId="0" fontId="66" fillId="0" borderId="0" xfId="6" applyFont="1" applyAlignment="1">
      <alignment vertical="center"/>
    </xf>
    <xf numFmtId="49" fontId="22" fillId="0" borderId="0" xfId="6" applyNumberFormat="1" applyFont="1" applyAlignment="1">
      <alignment horizontal="center" vertical="center"/>
    </xf>
    <xf numFmtId="38" fontId="35" fillId="0" borderId="0" xfId="7" applyFont="1" applyAlignment="1">
      <alignment horizontal="right" vertical="center"/>
    </xf>
    <xf numFmtId="9" fontId="19" fillId="0" borderId="0" xfId="6" applyNumberFormat="1" applyFont="1"/>
    <xf numFmtId="0" fontId="36" fillId="0" borderId="0" xfId="6" applyFont="1" applyAlignment="1">
      <alignment horizontal="center" vertical="center"/>
    </xf>
    <xf numFmtId="0" fontId="58" fillId="0" borderId="0" xfId="6" applyFont="1" applyAlignment="1">
      <alignment horizontal="center"/>
    </xf>
    <xf numFmtId="0" fontId="36" fillId="0" borderId="0" xfId="6" applyFont="1"/>
    <xf numFmtId="0" fontId="59" fillId="0" borderId="0" xfId="0" applyFont="1" applyAlignment="1" applyProtection="1">
      <alignment wrapText="1" shrinkToFit="1"/>
      <protection locked="0"/>
    </xf>
    <xf numFmtId="38" fontId="20" fillId="0" borderId="0" xfId="7" applyFont="1" applyAlignment="1">
      <alignment horizontal="right" vertical="center"/>
    </xf>
    <xf numFmtId="0" fontId="34" fillId="10" borderId="0" xfId="6" applyFont="1" applyFill="1" applyAlignment="1">
      <alignment horizontal="left"/>
    </xf>
    <xf numFmtId="0" fontId="22" fillId="10" borderId="0" xfId="6" applyFont="1" applyFill="1" applyAlignment="1">
      <alignment horizontal="left" shrinkToFit="1"/>
    </xf>
    <xf numFmtId="0" fontId="27" fillId="10" borderId="0" xfId="6" applyFont="1" applyFill="1" applyAlignment="1">
      <alignment horizontal="left"/>
    </xf>
    <xf numFmtId="0" fontId="22" fillId="10" borderId="0" xfId="6" applyFont="1" applyFill="1" applyAlignment="1">
      <alignment horizontal="right"/>
    </xf>
    <xf numFmtId="0" fontId="29" fillId="10" borderId="0" xfId="6" applyFont="1" applyFill="1" applyAlignment="1">
      <alignment horizontal="left" wrapText="1"/>
    </xf>
    <xf numFmtId="49" fontId="32" fillId="10" borderId="0" xfId="6" applyNumberFormat="1" applyFont="1" applyFill="1" applyAlignment="1">
      <alignment horizontal="left" vertical="center" wrapText="1"/>
    </xf>
    <xf numFmtId="0" fontId="18" fillId="10" borderId="0" xfId="6" applyFont="1" applyFill="1" applyAlignment="1">
      <alignment vertical="center" textRotation="255" shrinkToFit="1"/>
    </xf>
    <xf numFmtId="38" fontId="32" fillId="0" borderId="52" xfId="7" applyFont="1" applyBorder="1" applyAlignment="1">
      <alignment horizontal="center" shrinkToFit="1"/>
    </xf>
    <xf numFmtId="0" fontId="29" fillId="0" borderId="0" xfId="6" applyFont="1" applyAlignment="1">
      <alignment horizontal="center" vertical="center" textRotation="255"/>
    </xf>
    <xf numFmtId="0" fontId="17" fillId="0" borderId="0" xfId="8" applyFont="1" applyAlignment="1"/>
    <xf numFmtId="0" fontId="29" fillId="0" borderId="0" xfId="6" applyFont="1" applyAlignment="1">
      <alignment horizontal="center" vertical="center" shrinkToFit="1"/>
    </xf>
    <xf numFmtId="38" fontId="22" fillId="0" borderId="0" xfId="7" applyFont="1" applyAlignment="1">
      <alignment horizontal="center" vertical="center" shrinkToFit="1"/>
    </xf>
    <xf numFmtId="38" fontId="22" fillId="0" borderId="0" xfId="7" applyFont="1" applyAlignment="1">
      <alignment vertical="center" shrinkToFit="1"/>
    </xf>
    <xf numFmtId="0" fontId="22" fillId="0" borderId="0" xfId="6" applyFont="1" applyAlignment="1">
      <alignment vertical="center" shrinkToFit="1"/>
    </xf>
    <xf numFmtId="0" fontId="18" fillId="0" borderId="0" xfId="6" applyFont="1" applyAlignment="1">
      <alignment vertical="center" textRotation="255" shrinkToFit="1"/>
    </xf>
    <xf numFmtId="0" fontId="18" fillId="0" borderId="0" xfId="6" applyFont="1" applyAlignment="1">
      <alignment horizontal="center" vertical="center" textRotation="255" shrinkToFit="1"/>
    </xf>
    <xf numFmtId="0" fontId="0" fillId="2" borderId="0" xfId="3" applyFont="1" applyFill="1">
      <alignment vertical="center"/>
    </xf>
    <xf numFmtId="0" fontId="0" fillId="0" borderId="19" xfId="0" quotePrefix="1" applyBorder="1" applyAlignment="1">
      <alignment vertical="center"/>
    </xf>
    <xf numFmtId="0" fontId="0" fillId="0" borderId="19" xfId="0" applyBorder="1" applyAlignment="1">
      <alignment vertical="center"/>
    </xf>
    <xf numFmtId="0" fontId="47" fillId="0" borderId="0" xfId="6" applyFont="1" applyAlignment="1">
      <alignment textRotation="255" shrinkToFit="1"/>
    </xf>
    <xf numFmtId="0" fontId="35" fillId="0" borderId="0" xfId="6" applyFont="1" applyAlignment="1">
      <alignment vertical="top"/>
    </xf>
    <xf numFmtId="0" fontId="19" fillId="0" borderId="0" xfId="6" applyFont="1" applyAlignment="1">
      <alignment horizontal="center" vertical="center"/>
    </xf>
    <xf numFmtId="181" fontId="47" fillId="0" borderId="0" xfId="6" applyNumberFormat="1" applyFont="1" applyAlignment="1">
      <alignment vertical="center"/>
    </xf>
    <xf numFmtId="0" fontId="49" fillId="0" borderId="0" xfId="6" applyFont="1" applyAlignment="1">
      <alignment vertical="center"/>
    </xf>
    <xf numFmtId="0" fontId="22" fillId="0" borderId="0" xfId="6" applyFont="1" applyAlignment="1">
      <alignment horizontal="left"/>
    </xf>
    <xf numFmtId="0" fontId="38" fillId="10" borderId="0" xfId="6" applyFont="1" applyFill="1"/>
    <xf numFmtId="0" fontId="71" fillId="0" borderId="0" xfId="0" applyFont="1" applyAlignment="1" applyProtection="1">
      <alignment horizontal="center" wrapText="1" shrinkToFit="1"/>
      <protection locked="0"/>
    </xf>
    <xf numFmtId="0" fontId="18" fillId="10" borderId="23" xfId="6" applyFont="1" applyFill="1" applyBorder="1"/>
    <xf numFmtId="0" fontId="42" fillId="10" borderId="26" xfId="6" applyFont="1" applyFill="1" applyBorder="1" applyAlignment="1">
      <alignment vertical="center"/>
    </xf>
    <xf numFmtId="0" fontId="35" fillId="10" borderId="0" xfId="6" applyFont="1" applyFill="1" applyAlignment="1">
      <alignment vertical="center" shrinkToFit="1"/>
    </xf>
    <xf numFmtId="38" fontId="21" fillId="10" borderId="0" xfId="7" applyFont="1" applyFill="1" applyBorder="1" applyAlignment="1">
      <alignment vertical="center" shrinkToFit="1"/>
    </xf>
    <xf numFmtId="0" fontId="20" fillId="10" borderId="0" xfId="6" applyFont="1" applyFill="1" applyAlignment="1">
      <alignment vertical="center" shrinkToFit="1"/>
    </xf>
    <xf numFmtId="38" fontId="18" fillId="10" borderId="0" xfId="7" applyFont="1" applyFill="1" applyBorder="1" applyAlignment="1">
      <alignment vertical="center" shrinkToFit="1"/>
    </xf>
    <xf numFmtId="38" fontId="32" fillId="0" borderId="86" xfId="7" applyFont="1" applyBorder="1" applyAlignment="1">
      <alignment horizontal="center" shrinkToFit="1"/>
    </xf>
    <xf numFmtId="38" fontId="32" fillId="10" borderId="0" xfId="7" applyFont="1" applyFill="1" applyBorder="1" applyAlignment="1">
      <alignment horizontal="center" shrinkToFit="1"/>
    </xf>
    <xf numFmtId="38" fontId="1" fillId="9" borderId="0" xfId="5" applyFont="1" applyFill="1" applyAlignment="1">
      <alignment horizontal="center" vertical="center" shrinkToFit="1"/>
    </xf>
    <xf numFmtId="0" fontId="20" fillId="0" borderId="0" xfId="6" applyFont="1" applyAlignment="1">
      <alignment horizontal="left" shrinkToFit="1"/>
    </xf>
    <xf numFmtId="0" fontId="17" fillId="10" borderId="26" xfId="6" applyFont="1" applyFill="1" applyBorder="1" applyAlignment="1">
      <alignment horizontal="center" vertical="center"/>
    </xf>
    <xf numFmtId="0" fontId="36" fillId="10" borderId="26" xfId="6" applyFont="1" applyFill="1" applyBorder="1" applyAlignment="1">
      <alignment horizontal="center"/>
    </xf>
    <xf numFmtId="0" fontId="17" fillId="10" borderId="26" xfId="6" applyFont="1" applyFill="1" applyBorder="1" applyAlignment="1">
      <alignment vertical="center"/>
    </xf>
    <xf numFmtId="0" fontId="21" fillId="10" borderId="60" xfId="6" applyFont="1" applyFill="1" applyBorder="1" applyAlignment="1">
      <alignment vertical="center"/>
    </xf>
    <xf numFmtId="0" fontId="21" fillId="10" borderId="26" xfId="6" applyFont="1" applyFill="1" applyBorder="1" applyAlignment="1">
      <alignment vertical="center"/>
    </xf>
    <xf numFmtId="38" fontId="18" fillId="10" borderId="26" xfId="7" applyFont="1" applyFill="1" applyBorder="1" applyAlignment="1">
      <alignment vertical="center" shrinkToFit="1"/>
    </xf>
    <xf numFmtId="38" fontId="36" fillId="10" borderId="61" xfId="7" applyFont="1" applyFill="1" applyBorder="1" applyAlignment="1">
      <alignment horizontal="center" shrinkToFit="1"/>
    </xf>
    <xf numFmtId="0" fontId="1" fillId="8" borderId="0" xfId="3" applyFill="1">
      <alignment vertical="center"/>
    </xf>
    <xf numFmtId="0" fontId="21" fillId="0" borderId="0" xfId="6" applyFont="1" applyAlignment="1">
      <alignment vertical="center" shrinkToFit="1"/>
    </xf>
    <xf numFmtId="0" fontId="37" fillId="0" borderId="56" xfId="6" applyFont="1" applyBorder="1" applyAlignment="1">
      <alignment horizontal="center" vertical="top"/>
    </xf>
    <xf numFmtId="0" fontId="37" fillId="0" borderId="26" xfId="6" applyFont="1" applyBorder="1" applyAlignment="1">
      <alignment horizontal="center" vertical="top"/>
    </xf>
    <xf numFmtId="0" fontId="37" fillId="0" borderId="55" xfId="6" applyFont="1" applyBorder="1" applyAlignment="1">
      <alignment horizontal="center" vertical="top"/>
    </xf>
    <xf numFmtId="0" fontId="37" fillId="0" borderId="73" xfId="6" applyFont="1" applyBorder="1" applyAlignment="1">
      <alignment horizontal="center" vertical="top"/>
    </xf>
    <xf numFmtId="0" fontId="37" fillId="0" borderId="74" xfId="6" applyFont="1" applyBorder="1" applyAlignment="1">
      <alignment horizontal="center" vertical="top"/>
    </xf>
    <xf numFmtId="0" fontId="37" fillId="0" borderId="75" xfId="6" applyFont="1" applyBorder="1" applyAlignment="1">
      <alignment horizontal="center" vertical="top"/>
    </xf>
    <xf numFmtId="0" fontId="18" fillId="0" borderId="0" xfId="6" applyFont="1" applyAlignment="1">
      <alignment horizontal="left" vertical="center" shrinkToFit="1"/>
    </xf>
    <xf numFmtId="0" fontId="37" fillId="0" borderId="0" xfId="6" applyFont="1" applyAlignment="1">
      <alignment vertical="center" shrinkToFit="1"/>
    </xf>
    <xf numFmtId="0" fontId="1" fillId="0" borderId="0" xfId="0" applyFont="1" applyAlignment="1">
      <alignment vertical="center" shrinkToFit="1"/>
    </xf>
    <xf numFmtId="0" fontId="33" fillId="0" borderId="0" xfId="6" applyFont="1" applyAlignment="1">
      <alignment horizontal="left" vertical="center" shrinkToFit="1"/>
    </xf>
    <xf numFmtId="0" fontId="33" fillId="0" borderId="0" xfId="6" applyFont="1" applyAlignment="1">
      <alignment horizontal="right" vertical="center"/>
    </xf>
    <xf numFmtId="0" fontId="47" fillId="0" borderId="0" xfId="6" applyFont="1" applyAlignment="1">
      <alignment textRotation="255" shrinkToFit="1"/>
    </xf>
    <xf numFmtId="0" fontId="68" fillId="0" borderId="0" xfId="6" applyFont="1" applyAlignment="1">
      <alignment vertical="top"/>
    </xf>
    <xf numFmtId="0" fontId="20" fillId="0" borderId="0" xfId="6" applyFont="1" applyAlignment="1">
      <alignment horizontal="right"/>
    </xf>
    <xf numFmtId="0" fontId="20" fillId="0" borderId="0" xfId="6" applyFont="1" applyAlignment="1">
      <alignment horizontal="right" vertical="center"/>
    </xf>
    <xf numFmtId="0" fontId="46" fillId="10" borderId="0" xfId="6" applyFont="1" applyFill="1" applyAlignment="1">
      <alignment horizontal="center" vertical="center"/>
    </xf>
    <xf numFmtId="0" fontId="46" fillId="10" borderId="64" xfId="6" applyFont="1" applyFill="1" applyBorder="1" applyAlignment="1">
      <alignment horizontal="center" vertical="center"/>
    </xf>
    <xf numFmtId="0" fontId="46" fillId="10" borderId="67" xfId="6" applyFont="1" applyFill="1" applyBorder="1" applyAlignment="1">
      <alignment horizontal="center" vertical="center"/>
    </xf>
    <xf numFmtId="0" fontId="46" fillId="10" borderId="68" xfId="6" applyFont="1" applyFill="1" applyBorder="1" applyAlignment="1">
      <alignment horizontal="center" vertical="center"/>
    </xf>
    <xf numFmtId="0" fontId="33" fillId="10" borderId="69" xfId="6" applyFont="1" applyFill="1" applyBorder="1" applyAlignment="1">
      <alignment horizontal="center" shrinkToFit="1"/>
    </xf>
    <xf numFmtId="0" fontId="33" fillId="10" borderId="70" xfId="6" applyFont="1" applyFill="1" applyBorder="1" applyAlignment="1">
      <alignment horizontal="center" shrinkToFit="1"/>
    </xf>
    <xf numFmtId="0" fontId="33" fillId="10" borderId="71" xfId="6" applyFont="1" applyFill="1" applyBorder="1" applyAlignment="1">
      <alignment horizontal="center" shrinkToFit="1"/>
    </xf>
    <xf numFmtId="0" fontId="18" fillId="10" borderId="63" xfId="6" applyFont="1" applyFill="1" applyBorder="1" applyAlignment="1">
      <alignment horizontal="center" shrinkToFit="1"/>
    </xf>
    <xf numFmtId="0" fontId="18" fillId="10" borderId="0" xfId="6" applyFont="1" applyFill="1" applyAlignment="1">
      <alignment horizontal="center" shrinkToFit="1"/>
    </xf>
    <xf numFmtId="0" fontId="18" fillId="10" borderId="64" xfId="6" applyFont="1" applyFill="1" applyBorder="1" applyAlignment="1">
      <alignment horizontal="center" shrinkToFit="1"/>
    </xf>
    <xf numFmtId="0" fontId="18" fillId="10" borderId="66" xfId="6" applyFont="1" applyFill="1" applyBorder="1" applyAlignment="1">
      <alignment horizontal="center" shrinkToFit="1"/>
    </xf>
    <xf numFmtId="0" fontId="18" fillId="10" borderId="67" xfId="6" applyFont="1" applyFill="1" applyBorder="1" applyAlignment="1">
      <alignment horizontal="center" shrinkToFit="1"/>
    </xf>
    <xf numFmtId="0" fontId="18" fillId="10" borderId="68" xfId="6" applyFont="1" applyFill="1" applyBorder="1" applyAlignment="1">
      <alignment horizontal="center" shrinkToFit="1"/>
    </xf>
    <xf numFmtId="0" fontId="19" fillId="0" borderId="72" xfId="6" applyFont="1" applyBorder="1" applyAlignment="1">
      <alignment horizontal="center" vertical="top"/>
    </xf>
    <xf numFmtId="0" fontId="35" fillId="0" borderId="0" xfId="6" applyFont="1" applyAlignment="1">
      <alignment horizontal="left" vertical="center" shrinkToFit="1"/>
    </xf>
    <xf numFmtId="0" fontId="20" fillId="0" borderId="0" xfId="6" applyFont="1" applyAlignment="1">
      <alignment shrinkToFit="1"/>
    </xf>
    <xf numFmtId="0" fontId="20" fillId="0" borderId="0" xfId="6" applyFont="1" applyAlignment="1">
      <alignment horizontal="left" shrinkToFit="1"/>
    </xf>
    <xf numFmtId="0" fontId="29" fillId="0" borderId="76" xfId="6" applyFont="1" applyBorder="1" applyAlignment="1">
      <alignment horizontal="center" vertical="center"/>
    </xf>
    <xf numFmtId="0" fontId="29" fillId="0" borderId="77" xfId="6" applyFont="1" applyBorder="1" applyAlignment="1">
      <alignment horizontal="center" vertical="center" wrapText="1"/>
    </xf>
    <xf numFmtId="0" fontId="29" fillId="0" borderId="78" xfId="6" applyFont="1" applyBorder="1" applyAlignment="1">
      <alignment horizontal="center" vertical="center" wrapText="1"/>
    </xf>
    <xf numFmtId="0" fontId="29" fillId="0" borderId="81" xfId="6" applyFont="1" applyBorder="1" applyAlignment="1">
      <alignment horizontal="center" vertical="center" wrapText="1"/>
    </xf>
    <xf numFmtId="0" fontId="29" fillId="0" borderId="82" xfId="6" applyFont="1" applyBorder="1" applyAlignment="1">
      <alignment horizontal="center" vertical="center" wrapText="1"/>
    </xf>
    <xf numFmtId="0" fontId="22" fillId="0" borderId="78" xfId="6" applyFont="1" applyBorder="1" applyAlignment="1">
      <alignment shrinkToFit="1"/>
    </xf>
    <xf numFmtId="0" fontId="22" fillId="0" borderId="78" xfId="6" applyFont="1" applyBorder="1" applyAlignment="1">
      <alignment horizontal="center" vertical="center"/>
    </xf>
    <xf numFmtId="0" fontId="22" fillId="0" borderId="82" xfId="6" applyFont="1" applyBorder="1" applyAlignment="1">
      <alignment horizontal="center" vertical="center"/>
    </xf>
    <xf numFmtId="0" fontId="19" fillId="0" borderId="78" xfId="6" applyFont="1" applyBorder="1" applyAlignment="1">
      <alignment horizontal="center" vertical="center" shrinkToFit="1"/>
    </xf>
    <xf numFmtId="0" fontId="19" fillId="0" borderId="82" xfId="6" applyFont="1" applyBorder="1" applyAlignment="1">
      <alignment horizontal="center" vertical="center" shrinkToFit="1"/>
    </xf>
    <xf numFmtId="0" fontId="21" fillId="0" borderId="78" xfId="6" applyFont="1" applyBorder="1" applyAlignment="1">
      <alignment vertical="center" shrinkToFit="1"/>
    </xf>
    <xf numFmtId="0" fontId="34" fillId="0" borderId="78" xfId="0" applyFont="1" applyBorder="1" applyAlignment="1">
      <alignment vertical="center" shrinkToFit="1"/>
    </xf>
    <xf numFmtId="0" fontId="34" fillId="0" borderId="79" xfId="0" applyFont="1" applyBorder="1" applyAlignment="1">
      <alignment vertical="center" shrinkToFit="1"/>
    </xf>
    <xf numFmtId="0" fontId="29" fillId="0" borderId="82" xfId="6" applyFont="1" applyBorder="1" applyAlignment="1">
      <alignment vertical="center" shrinkToFit="1"/>
    </xf>
    <xf numFmtId="0" fontId="22" fillId="0" borderId="82" xfId="6" applyFont="1" applyBorder="1" applyAlignment="1">
      <alignment vertical="top" shrinkToFit="1"/>
    </xf>
    <xf numFmtId="0" fontId="22" fillId="0" borderId="83" xfId="6" applyFont="1" applyBorder="1" applyAlignment="1">
      <alignment vertical="top" shrinkToFit="1"/>
    </xf>
    <xf numFmtId="0" fontId="20" fillId="0" borderId="84" xfId="6" applyFont="1" applyBorder="1" applyAlignment="1">
      <alignment horizontal="center" vertical="center"/>
    </xf>
    <xf numFmtId="0" fontId="20" fillId="0" borderId="85" xfId="6" applyFont="1" applyBorder="1" applyAlignment="1">
      <alignment horizontal="center" vertical="center"/>
    </xf>
    <xf numFmtId="0" fontId="20" fillId="0" borderId="84" xfId="6" applyFont="1" applyBorder="1" applyAlignment="1">
      <alignment horizontal="left" vertical="top" wrapText="1" shrinkToFit="1"/>
    </xf>
    <xf numFmtId="0" fontId="20" fillId="0" borderId="85" xfId="6" applyFont="1" applyBorder="1" applyAlignment="1">
      <alignment horizontal="left" vertical="top" wrapText="1" shrinkToFit="1"/>
    </xf>
    <xf numFmtId="0" fontId="20" fillId="0" borderId="86" xfId="6" applyFont="1" applyBorder="1" applyAlignment="1">
      <alignment horizontal="left" vertical="top" wrapText="1" shrinkToFit="1"/>
    </xf>
    <xf numFmtId="0" fontId="22" fillId="0" borderId="82" xfId="6" applyFont="1" applyBorder="1" applyAlignment="1">
      <alignment horizontal="left" vertical="top" shrinkToFit="1"/>
    </xf>
    <xf numFmtId="0" fontId="22" fillId="0" borderId="83" xfId="6" applyFont="1" applyBorder="1" applyAlignment="1">
      <alignment horizontal="left" vertical="top" shrinkToFit="1"/>
    </xf>
    <xf numFmtId="0" fontId="70" fillId="10" borderId="23" xfId="6" applyFont="1" applyFill="1" applyBorder="1" applyAlignment="1">
      <alignment horizontal="center" shrinkToFit="1"/>
    </xf>
    <xf numFmtId="0" fontId="70" fillId="10" borderId="24" xfId="6" applyFont="1" applyFill="1" applyBorder="1" applyAlignment="1">
      <alignment horizontal="center" shrinkToFit="1"/>
    </xf>
    <xf numFmtId="0" fontId="34" fillId="10" borderId="0" xfId="6" applyFont="1" applyFill="1" applyAlignment="1">
      <alignment horizontal="left"/>
    </xf>
    <xf numFmtId="9" fontId="58" fillId="10" borderId="0" xfId="6" applyNumberFormat="1" applyFont="1" applyFill="1" applyAlignment="1">
      <alignment horizontal="right" shrinkToFit="1"/>
    </xf>
    <xf numFmtId="0" fontId="58" fillId="10" borderId="0" xfId="6" applyFont="1" applyFill="1" applyAlignment="1">
      <alignment horizontal="right" shrinkToFit="1"/>
    </xf>
    <xf numFmtId="0" fontId="58" fillId="10" borderId="19" xfId="6" applyFont="1" applyFill="1" applyBorder="1" applyAlignment="1">
      <alignment horizontal="right" shrinkToFit="1"/>
    </xf>
    <xf numFmtId="0" fontId="18" fillId="10" borderId="0" xfId="6" applyFont="1" applyFill="1" applyAlignment="1">
      <alignment horizontal="center"/>
    </xf>
    <xf numFmtId="0" fontId="18" fillId="10" borderId="19" xfId="6" applyFont="1" applyFill="1" applyBorder="1" applyAlignment="1">
      <alignment horizontal="center"/>
    </xf>
    <xf numFmtId="0" fontId="70" fillId="10" borderId="0" xfId="6" applyFont="1" applyFill="1" applyAlignment="1">
      <alignment horizontal="center" vertical="center"/>
    </xf>
    <xf numFmtId="0" fontId="70" fillId="10" borderId="21" xfId="6" applyFont="1" applyFill="1" applyBorder="1" applyAlignment="1">
      <alignment horizontal="center" vertical="center"/>
    </xf>
    <xf numFmtId="0" fontId="35" fillId="0" borderId="84" xfId="6" applyFont="1" applyBorder="1" applyAlignment="1">
      <alignment horizontal="center" vertical="center"/>
    </xf>
    <xf numFmtId="0" fontId="35" fillId="0" borderId="85" xfId="6" applyFont="1" applyBorder="1" applyAlignment="1">
      <alignment horizontal="center" vertical="center"/>
    </xf>
    <xf numFmtId="0" fontId="35" fillId="0" borderId="86" xfId="6" applyFont="1" applyBorder="1" applyAlignment="1">
      <alignment horizontal="center" vertical="center"/>
    </xf>
    <xf numFmtId="0" fontId="33" fillId="0" borderId="84" xfId="6" applyFont="1" applyBorder="1" applyAlignment="1">
      <alignment horizontal="center" vertical="center"/>
    </xf>
    <xf numFmtId="0" fontId="33" fillId="0" borderId="85" xfId="6" applyFont="1" applyBorder="1" applyAlignment="1">
      <alignment horizontal="center" vertical="center"/>
    </xf>
    <xf numFmtId="0" fontId="33" fillId="0" borderId="86" xfId="6" applyFont="1" applyBorder="1" applyAlignment="1">
      <alignment horizontal="center" vertical="center"/>
    </xf>
    <xf numFmtId="0" fontId="20" fillId="0" borderId="87" xfId="6" applyFont="1" applyBorder="1" applyAlignment="1">
      <alignment horizontal="center" vertical="center"/>
    </xf>
    <xf numFmtId="0" fontId="35" fillId="0" borderId="88" xfId="6" applyFont="1" applyBorder="1" applyAlignment="1">
      <alignment horizontal="center" vertical="center"/>
    </xf>
    <xf numFmtId="0" fontId="20" fillId="0" borderId="86" xfId="6" applyFont="1" applyBorder="1" applyAlignment="1">
      <alignment horizontal="center" vertical="center"/>
    </xf>
    <xf numFmtId="49" fontId="21" fillId="0" borderId="53" xfId="6" applyNumberFormat="1" applyFont="1" applyBorder="1" applyAlignment="1">
      <alignment horizontal="center" vertical="center" wrapText="1"/>
    </xf>
    <xf numFmtId="49" fontId="21" fillId="0" borderId="19" xfId="6" applyNumberFormat="1" applyFont="1" applyBorder="1" applyAlignment="1">
      <alignment horizontal="center" vertical="center" wrapText="1"/>
    </xf>
    <xf numFmtId="49" fontId="21" fillId="0" borderId="52" xfId="6" applyNumberFormat="1" applyFont="1" applyBorder="1" applyAlignment="1">
      <alignment horizontal="center" vertical="center" wrapText="1"/>
    </xf>
    <xf numFmtId="38" fontId="35" fillId="0" borderId="53" xfId="7" applyFont="1" applyBorder="1" applyAlignment="1">
      <alignment horizontal="right" vertical="center"/>
    </xf>
    <xf numFmtId="38" fontId="35" fillId="0" borderId="19" xfId="7" applyFont="1" applyBorder="1" applyAlignment="1">
      <alignment horizontal="right" vertical="center"/>
    </xf>
    <xf numFmtId="38" fontId="18" fillId="0" borderId="53" xfId="7" applyFont="1" applyFill="1" applyBorder="1" applyAlignment="1">
      <alignment horizontal="right" vertical="center"/>
    </xf>
    <xf numFmtId="38" fontId="18" fillId="0" borderId="19" xfId="7" applyFont="1" applyFill="1" applyBorder="1" applyAlignment="1">
      <alignment horizontal="right" vertical="center"/>
    </xf>
    <xf numFmtId="49" fontId="21" fillId="0" borderId="88" xfId="6" applyNumberFormat="1" applyFont="1" applyBorder="1" applyAlignment="1">
      <alignment horizontal="center" vertical="center" wrapText="1"/>
    </xf>
    <xf numFmtId="49" fontId="21" fillId="0" borderId="85" xfId="6" applyNumberFormat="1" applyFont="1" applyBorder="1" applyAlignment="1">
      <alignment horizontal="center" vertical="center" wrapText="1"/>
    </xf>
    <xf numFmtId="49" fontId="21" fillId="0" borderId="86" xfId="6" applyNumberFormat="1" applyFont="1" applyBorder="1" applyAlignment="1">
      <alignment horizontal="center" vertical="center" wrapText="1"/>
    </xf>
    <xf numFmtId="38" fontId="35" fillId="0" borderId="84" xfId="7" applyFont="1" applyBorder="1" applyAlignment="1">
      <alignment horizontal="right" vertical="center"/>
    </xf>
    <xf numFmtId="38" fontId="35" fillId="0" borderId="85" xfId="7" applyFont="1" applyBorder="1" applyAlignment="1">
      <alignment horizontal="right" vertical="center"/>
    </xf>
    <xf numFmtId="38" fontId="18" fillId="0" borderId="84" xfId="7" applyFont="1" applyBorder="1" applyAlignment="1">
      <alignment horizontal="right" vertical="center"/>
    </xf>
    <xf numFmtId="38" fontId="18" fillId="0" borderId="85" xfId="7" applyFont="1" applyBorder="1" applyAlignment="1">
      <alignment horizontal="right" vertical="center"/>
    </xf>
    <xf numFmtId="49" fontId="21" fillId="0" borderId="88" xfId="6" applyNumberFormat="1" applyFont="1" applyBorder="1" applyAlignment="1">
      <alignment horizontal="center" vertical="center"/>
    </xf>
    <xf numFmtId="49" fontId="21" fillId="0" borderId="85" xfId="6" applyNumberFormat="1" applyFont="1" applyBorder="1" applyAlignment="1">
      <alignment horizontal="center" vertical="center"/>
    </xf>
    <xf numFmtId="49" fontId="21" fillId="0" borderId="86" xfId="6" applyNumberFormat="1" applyFont="1" applyBorder="1" applyAlignment="1">
      <alignment horizontal="center" vertical="center"/>
    </xf>
    <xf numFmtId="38" fontId="18" fillId="0" borderId="53" xfId="7" applyFont="1" applyBorder="1" applyAlignment="1">
      <alignment horizontal="right" vertical="center"/>
    </xf>
    <xf numFmtId="38" fontId="18" fillId="0" borderId="19" xfId="7" applyFont="1" applyBorder="1" applyAlignment="1">
      <alignment horizontal="right" vertical="center"/>
    </xf>
    <xf numFmtId="38" fontId="35" fillId="0" borderId="84" xfId="7" applyFont="1" applyFill="1" applyBorder="1" applyAlignment="1">
      <alignment horizontal="right" vertical="center"/>
    </xf>
    <xf numFmtId="38" fontId="35" fillId="0" borderId="85" xfId="7" applyFont="1" applyFill="1" applyBorder="1" applyAlignment="1">
      <alignment horizontal="right" vertical="center"/>
    </xf>
    <xf numFmtId="38" fontId="18" fillId="0" borderId="84" xfId="7" applyFont="1" applyFill="1" applyBorder="1" applyAlignment="1">
      <alignment horizontal="right" vertical="center"/>
    </xf>
    <xf numFmtId="38" fontId="18" fillId="0" borderId="85" xfId="7" applyFont="1" applyFill="1" applyBorder="1" applyAlignment="1">
      <alignment horizontal="right" vertical="center"/>
    </xf>
    <xf numFmtId="38" fontId="35" fillId="0" borderId="56" xfId="7" applyFont="1" applyBorder="1" applyAlignment="1">
      <alignment horizontal="right" vertical="center"/>
    </xf>
    <xf numFmtId="38" fontId="35" fillId="0" borderId="26" xfId="7" applyFont="1" applyBorder="1" applyAlignment="1">
      <alignment horizontal="right" vertical="center"/>
    </xf>
    <xf numFmtId="49" fontId="29" fillId="10" borderId="26" xfId="6" applyNumberFormat="1" applyFont="1" applyFill="1" applyBorder="1" applyAlignment="1">
      <alignment horizontal="center" vertical="center" shrinkToFit="1"/>
    </xf>
    <xf numFmtId="0" fontId="21" fillId="10" borderId="0" xfId="6" applyFont="1" applyFill="1" applyAlignment="1">
      <alignment horizontal="left" shrinkToFit="1"/>
    </xf>
    <xf numFmtId="0" fontId="21" fillId="10" borderId="19" xfId="6" applyFont="1" applyFill="1" applyBorder="1" applyAlignment="1">
      <alignment horizontal="left" shrinkToFit="1"/>
    </xf>
    <xf numFmtId="9" fontId="60" fillId="10" borderId="23" xfId="6" applyNumberFormat="1" applyFont="1" applyFill="1" applyBorder="1" applyAlignment="1">
      <alignment horizontal="right"/>
    </xf>
    <xf numFmtId="9" fontId="60" fillId="10" borderId="19" xfId="6" applyNumberFormat="1" applyFont="1" applyFill="1" applyBorder="1" applyAlignment="1">
      <alignment horizontal="right"/>
    </xf>
    <xf numFmtId="0" fontId="18" fillId="10" borderId="23" xfId="6" applyFont="1" applyFill="1" applyBorder="1" applyAlignment="1">
      <alignment horizontal="center"/>
    </xf>
    <xf numFmtId="0" fontId="33" fillId="10" borderId="0" xfId="6" applyFont="1" applyFill="1" applyAlignment="1">
      <alignment horizontal="center" vertical="center"/>
    </xf>
    <xf numFmtId="0" fontId="33" fillId="10" borderId="21" xfId="6" applyFont="1" applyFill="1" applyBorder="1" applyAlignment="1">
      <alignment horizontal="center" vertical="center"/>
    </xf>
    <xf numFmtId="0" fontId="21" fillId="0" borderId="88" xfId="6" applyFont="1" applyBorder="1" applyAlignment="1">
      <alignment horizontal="center" vertical="center"/>
    </xf>
    <xf numFmtId="0" fontId="21" fillId="0" borderId="85" xfId="6" applyFont="1" applyBorder="1" applyAlignment="1">
      <alignment horizontal="center" vertical="center"/>
    </xf>
    <xf numFmtId="38" fontId="18" fillId="0" borderId="84" xfId="7" applyFont="1" applyBorder="1" applyAlignment="1">
      <alignment horizontal="center" vertical="center" shrinkToFit="1"/>
    </xf>
    <xf numFmtId="38" fontId="18" fillId="0" borderId="85" xfId="7" applyFont="1" applyBorder="1" applyAlignment="1">
      <alignment horizontal="center" vertical="center" shrinkToFit="1"/>
    </xf>
    <xf numFmtId="0" fontId="21" fillId="0" borderId="84" xfId="6" applyFont="1" applyBorder="1" applyAlignment="1">
      <alignment horizontal="center" vertical="center"/>
    </xf>
    <xf numFmtId="0" fontId="21" fillId="0" borderId="86" xfId="6" applyFont="1" applyBorder="1" applyAlignment="1">
      <alignment horizontal="center" vertical="center"/>
    </xf>
    <xf numFmtId="49" fontId="21" fillId="0" borderId="84" xfId="6" applyNumberFormat="1" applyFont="1" applyBorder="1" applyAlignment="1">
      <alignment horizontal="center" vertical="center" wrapText="1"/>
    </xf>
    <xf numFmtId="38" fontId="20" fillId="10" borderId="85" xfId="7" applyFont="1" applyFill="1" applyBorder="1" applyAlignment="1">
      <alignment horizontal="left" shrinkToFit="1"/>
    </xf>
    <xf numFmtId="49" fontId="21" fillId="10" borderId="60" xfId="6" applyNumberFormat="1" applyFont="1" applyFill="1" applyBorder="1" applyAlignment="1">
      <alignment horizontal="center" vertical="center" wrapText="1"/>
    </xf>
    <xf numFmtId="49" fontId="21" fillId="10" borderId="26" xfId="6" applyNumberFormat="1" applyFont="1" applyFill="1" applyBorder="1" applyAlignment="1">
      <alignment horizontal="center" vertical="center" wrapText="1"/>
    </xf>
    <xf numFmtId="38" fontId="35" fillId="10" borderId="26" xfId="7" applyFont="1" applyFill="1" applyBorder="1" applyAlignment="1">
      <alignment horizontal="right" vertical="center"/>
    </xf>
    <xf numFmtId="38" fontId="18" fillId="10" borderId="26" xfId="7" applyFont="1" applyFill="1" applyBorder="1" applyAlignment="1">
      <alignment horizontal="right" vertical="center"/>
    </xf>
    <xf numFmtId="49" fontId="20" fillId="10" borderId="93" xfId="6" applyNumberFormat="1" applyFont="1" applyFill="1" applyBorder="1" applyAlignment="1">
      <alignment horizontal="center" vertical="top" shrinkToFit="1"/>
    </xf>
    <xf numFmtId="49" fontId="20" fillId="10" borderId="31" xfId="6" applyNumberFormat="1" applyFont="1" applyFill="1" applyBorder="1" applyAlignment="1">
      <alignment horizontal="center" vertical="top" shrinkToFit="1"/>
    </xf>
    <xf numFmtId="49" fontId="29" fillId="0" borderId="10" xfId="6" applyNumberFormat="1" applyFont="1" applyBorder="1" applyAlignment="1">
      <alignment horizontal="center" shrinkToFit="1"/>
    </xf>
    <xf numFmtId="0" fontId="29" fillId="0" borderId="2" xfId="6" applyFont="1" applyBorder="1" applyAlignment="1">
      <alignment horizontal="center" vertical="center" textRotation="255" shrinkToFit="1"/>
    </xf>
    <xf numFmtId="0" fontId="29" fillId="0" borderId="7" xfId="6" applyFont="1" applyBorder="1" applyAlignment="1">
      <alignment horizontal="center" vertical="center" textRotation="255" shrinkToFit="1"/>
    </xf>
    <xf numFmtId="0" fontId="29" fillId="0" borderId="11" xfId="6" applyFont="1" applyBorder="1" applyAlignment="1">
      <alignment horizontal="center" vertical="center" textRotation="255" shrinkToFit="1"/>
    </xf>
    <xf numFmtId="0" fontId="37" fillId="10" borderId="5" xfId="6" applyFont="1" applyFill="1" applyBorder="1" applyAlignment="1">
      <alignment horizontal="left" shrinkToFit="1"/>
    </xf>
    <xf numFmtId="0" fontId="18" fillId="0" borderId="5" xfId="6" applyFont="1" applyBorder="1" applyAlignment="1">
      <alignment horizontal="center" vertical="center" textRotation="255" shrinkToFit="1"/>
    </xf>
    <xf numFmtId="0" fontId="18" fillId="0" borderId="6" xfId="6" applyFont="1" applyBorder="1" applyAlignment="1">
      <alignment horizontal="center" vertical="center" textRotation="255" shrinkToFit="1"/>
    </xf>
    <xf numFmtId="0" fontId="18" fillId="0" borderId="0" xfId="6" applyFont="1" applyAlignment="1">
      <alignment horizontal="center" vertical="center" textRotation="255" shrinkToFit="1"/>
    </xf>
    <xf numFmtId="0" fontId="18" fillId="0" borderId="1" xfId="6" applyFont="1" applyBorder="1" applyAlignment="1">
      <alignment horizontal="center" vertical="center" textRotation="255" shrinkToFit="1"/>
    </xf>
    <xf numFmtId="0" fontId="18" fillId="0" borderId="10" xfId="6" applyFont="1" applyBorder="1" applyAlignment="1">
      <alignment horizontal="center" vertical="center" textRotation="255" shrinkToFit="1"/>
    </xf>
    <xf numFmtId="0" fontId="18" fillId="0" borderId="14" xfId="6" applyFont="1" applyBorder="1" applyAlignment="1">
      <alignment horizontal="center" vertical="center" textRotation="255" shrinkToFit="1"/>
    </xf>
    <xf numFmtId="0" fontId="34" fillId="10" borderId="19" xfId="6" applyFont="1" applyFill="1" applyBorder="1" applyAlignment="1">
      <alignment horizontal="center"/>
    </xf>
    <xf numFmtId="0" fontId="20" fillId="10" borderId="19" xfId="6" applyFont="1" applyFill="1" applyBorder="1" applyAlignment="1">
      <alignment horizontal="center" shrinkToFit="1"/>
    </xf>
    <xf numFmtId="0" fontId="20" fillId="10" borderId="19" xfId="6" applyFont="1" applyFill="1" applyBorder="1" applyAlignment="1">
      <alignment horizontal="center" wrapText="1"/>
    </xf>
    <xf numFmtId="0" fontId="20" fillId="10" borderId="19" xfId="6" applyFont="1" applyFill="1" applyBorder="1" applyAlignment="1">
      <alignment horizontal="center" vertical="center" wrapText="1"/>
    </xf>
    <xf numFmtId="0" fontId="29" fillId="0" borderId="94" xfId="6" applyFont="1" applyBorder="1" applyAlignment="1">
      <alignment horizontal="center" vertical="center" shrinkToFit="1"/>
    </xf>
    <xf numFmtId="0" fontId="20" fillId="0" borderId="84" xfId="6" applyFont="1" applyBorder="1" applyAlignment="1">
      <alignment horizontal="center" vertical="top"/>
    </xf>
    <xf numFmtId="0" fontId="20" fillId="0" borderId="85" xfId="6" applyFont="1" applyBorder="1" applyAlignment="1">
      <alignment horizontal="center" vertical="top"/>
    </xf>
    <xf numFmtId="0" fontId="20" fillId="0" borderId="86" xfId="6" applyFont="1" applyBorder="1" applyAlignment="1">
      <alignment horizontal="center" vertical="top"/>
    </xf>
    <xf numFmtId="38" fontId="29" fillId="0" borderId="84" xfId="7" applyFont="1" applyBorder="1" applyAlignment="1">
      <alignment horizontal="center" vertical="center" shrinkToFit="1"/>
    </xf>
    <xf numFmtId="38" fontId="29" fillId="0" borderId="85" xfId="7" applyFont="1" applyBorder="1" applyAlignment="1">
      <alignment horizontal="center" vertical="center" shrinkToFit="1"/>
    </xf>
    <xf numFmtId="38" fontId="29" fillId="0" borderId="86" xfId="7" applyFont="1" applyBorder="1" applyAlignment="1">
      <alignment horizontal="center" vertical="center" shrinkToFit="1"/>
    </xf>
    <xf numFmtId="38" fontId="21" fillId="0" borderId="94" xfId="7" applyFont="1" applyBorder="1" applyAlignment="1">
      <alignment horizontal="center" vertical="center" shrinkToFit="1"/>
    </xf>
    <xf numFmtId="38" fontId="21" fillId="0" borderId="84" xfId="7" applyFont="1" applyBorder="1" applyAlignment="1">
      <alignment horizontal="center" vertical="center" shrinkToFit="1"/>
    </xf>
    <xf numFmtId="38" fontId="21" fillId="0" borderId="85" xfId="7" applyFont="1" applyBorder="1" applyAlignment="1">
      <alignment horizontal="center" vertical="center" shrinkToFit="1"/>
    </xf>
    <xf numFmtId="38" fontId="21" fillId="0" borderId="86" xfId="7" applyFont="1" applyBorder="1" applyAlignment="1">
      <alignment horizontal="center" vertical="center" shrinkToFit="1"/>
    </xf>
    <xf numFmtId="49" fontId="29" fillId="10" borderId="10" xfId="6" applyNumberFormat="1" applyFont="1" applyFill="1" applyBorder="1" applyAlignment="1">
      <alignment horizontal="center" shrinkToFit="1"/>
    </xf>
    <xf numFmtId="49" fontId="29" fillId="10" borderId="95" xfId="6" applyNumberFormat="1" applyFont="1" applyFill="1" applyBorder="1" applyAlignment="1">
      <alignment horizontal="center" shrinkToFit="1"/>
    </xf>
    <xf numFmtId="0" fontId="35" fillId="0" borderId="84" xfId="6" applyFont="1" applyBorder="1" applyAlignment="1">
      <alignment horizontal="center" vertical="center" shrinkToFit="1"/>
    </xf>
    <xf numFmtId="0" fontId="35" fillId="0" borderId="85" xfId="6" applyFont="1" applyBorder="1" applyAlignment="1">
      <alignment horizontal="center" vertical="center" shrinkToFit="1"/>
    </xf>
    <xf numFmtId="0" fontId="35" fillId="0" borderId="86" xfId="6" applyFont="1" applyBorder="1" applyAlignment="1">
      <alignment horizontal="center" vertical="center" shrinkToFit="1"/>
    </xf>
    <xf numFmtId="0" fontId="35" fillId="0" borderId="88" xfId="6" applyFont="1" applyBorder="1" applyAlignment="1">
      <alignment horizontal="center" vertical="center" shrinkToFit="1"/>
    </xf>
    <xf numFmtId="0" fontId="20" fillId="0" borderId="87" xfId="6" applyFont="1" applyBorder="1" applyAlignment="1">
      <alignment horizontal="center" vertical="top"/>
    </xf>
    <xf numFmtId="0" fontId="6" fillId="4" borderId="0" xfId="0" applyFont="1" applyFill="1" applyAlignment="1">
      <alignment vertical="center"/>
    </xf>
    <xf numFmtId="0" fontId="5" fillId="6" borderId="0" xfId="2" applyFont="1" applyFill="1" applyAlignment="1">
      <alignment vertical="center" wrapText="1"/>
    </xf>
    <xf numFmtId="0" fontId="26" fillId="7" borderId="15" xfId="3" applyFont="1" applyFill="1" applyBorder="1" applyAlignment="1">
      <alignment horizontal="center" vertical="center"/>
    </xf>
    <xf numFmtId="0" fontId="26" fillId="7" borderId="16" xfId="3" applyFont="1" applyFill="1" applyBorder="1" applyAlignment="1">
      <alignment horizontal="center" vertical="center"/>
    </xf>
    <xf numFmtId="0" fontId="26" fillId="7" borderId="17" xfId="3" applyFont="1" applyFill="1" applyBorder="1" applyAlignment="1">
      <alignment horizontal="center" vertical="center"/>
    </xf>
    <xf numFmtId="0" fontId="26" fillId="7" borderId="18" xfId="3" applyFont="1" applyFill="1" applyBorder="1" applyAlignment="1">
      <alignment horizontal="center" vertical="center"/>
    </xf>
    <xf numFmtId="0" fontId="26" fillId="7" borderId="19" xfId="3" applyFont="1" applyFill="1" applyBorder="1" applyAlignment="1">
      <alignment horizontal="center" vertical="center"/>
    </xf>
    <xf numFmtId="0" fontId="26" fillId="7" borderId="20" xfId="3" applyFont="1" applyFill="1" applyBorder="1" applyAlignment="1">
      <alignment horizontal="center" vertical="center"/>
    </xf>
    <xf numFmtId="0" fontId="24" fillId="3" borderId="2" xfId="3" applyFont="1" applyFill="1" applyBorder="1" applyAlignment="1">
      <alignment horizontal="center" vertical="center" textRotation="255"/>
    </xf>
    <xf numFmtId="0" fontId="24" fillId="3" borderId="3" xfId="3" applyFont="1" applyFill="1" applyBorder="1" applyAlignment="1">
      <alignment horizontal="center" vertical="center" textRotation="255"/>
    </xf>
    <xf numFmtId="0" fontId="24" fillId="3" borderId="7" xfId="3" applyFont="1" applyFill="1" applyBorder="1" applyAlignment="1">
      <alignment horizontal="center" vertical="center" textRotation="255"/>
    </xf>
    <xf numFmtId="0" fontId="24" fillId="3" borderId="8" xfId="3" applyFont="1" applyFill="1" applyBorder="1" applyAlignment="1">
      <alignment horizontal="center" vertical="center" textRotation="255"/>
    </xf>
    <xf numFmtId="0" fontId="24" fillId="3" borderId="11" xfId="3" applyFont="1" applyFill="1" applyBorder="1" applyAlignment="1">
      <alignment horizontal="center" vertical="center" textRotation="255"/>
    </xf>
    <xf numFmtId="0" fontId="24" fillId="3" borderId="12" xfId="3" applyFont="1" applyFill="1" applyBorder="1" applyAlignment="1">
      <alignment horizontal="center" vertical="center" textRotation="255"/>
    </xf>
    <xf numFmtId="0" fontId="28" fillId="2" borderId="2" xfId="3" applyFont="1" applyFill="1" applyBorder="1" applyAlignment="1">
      <alignment horizontal="center" vertical="top"/>
    </xf>
    <xf numFmtId="0" fontId="28" fillId="2" borderId="5" xfId="3" applyFont="1" applyFill="1" applyBorder="1" applyAlignment="1">
      <alignment horizontal="center" vertical="top"/>
    </xf>
    <xf numFmtId="0" fontId="28" fillId="2" borderId="7" xfId="3" applyFont="1" applyFill="1" applyBorder="1" applyAlignment="1">
      <alignment horizontal="center" vertical="top"/>
    </xf>
    <xf numFmtId="0" fontId="28" fillId="2" borderId="0" xfId="3" applyFont="1" applyFill="1" applyAlignment="1">
      <alignment horizontal="center" vertical="top"/>
    </xf>
    <xf numFmtId="0" fontId="29" fillId="8" borderId="0" xfId="3" applyFont="1" applyFill="1" applyAlignment="1">
      <alignment horizontal="center" vertical="center"/>
    </xf>
    <xf numFmtId="0" fontId="29" fillId="8" borderId="21" xfId="3" applyFont="1" applyFill="1" applyBorder="1" applyAlignment="1">
      <alignment horizontal="center" vertical="center"/>
    </xf>
    <xf numFmtId="179" fontId="20" fillId="8" borderId="22" xfId="3" applyNumberFormat="1" applyFont="1" applyFill="1" applyBorder="1" applyAlignment="1">
      <alignment horizontal="center" vertical="center"/>
    </xf>
    <xf numFmtId="179" fontId="20" fillId="8" borderId="23" xfId="3" applyNumberFormat="1" applyFont="1" applyFill="1" applyBorder="1" applyAlignment="1">
      <alignment horizontal="center" vertical="center"/>
    </xf>
    <xf numFmtId="179" fontId="20" fillId="8" borderId="24" xfId="3" applyNumberFormat="1" applyFont="1" applyFill="1" applyBorder="1" applyAlignment="1">
      <alignment horizontal="center" vertical="center"/>
    </xf>
    <xf numFmtId="179" fontId="20" fillId="8" borderId="30" xfId="3" applyNumberFormat="1" applyFont="1" applyFill="1" applyBorder="1" applyAlignment="1">
      <alignment horizontal="center" vertical="center"/>
    </xf>
    <xf numFmtId="179" fontId="20" fillId="8" borderId="31" xfId="3" applyNumberFormat="1" applyFont="1" applyFill="1" applyBorder="1" applyAlignment="1">
      <alignment horizontal="center" vertical="center"/>
    </xf>
    <xf numFmtId="179" fontId="20" fillId="8" borderId="32" xfId="3" applyNumberFormat="1" applyFont="1" applyFill="1" applyBorder="1" applyAlignment="1">
      <alignment horizontal="center" vertical="center"/>
    </xf>
    <xf numFmtId="49" fontId="5" fillId="6" borderId="0" xfId="2" applyNumberFormat="1" applyFont="1" applyFill="1" applyAlignment="1">
      <alignment vertical="center" wrapText="1"/>
    </xf>
    <xf numFmtId="0" fontId="19" fillId="2" borderId="0" xfId="1" applyFont="1" applyFill="1" applyAlignment="1">
      <alignment horizontal="center" vertical="center"/>
    </xf>
    <xf numFmtId="0" fontId="17" fillId="3" borderId="2" xfId="1" applyFont="1" applyFill="1" applyBorder="1" applyAlignment="1">
      <alignment horizontal="center" vertical="center" textRotation="255" shrinkToFit="1"/>
    </xf>
    <xf numFmtId="0" fontId="17" fillId="3" borderId="3" xfId="1" applyFont="1" applyFill="1" applyBorder="1" applyAlignment="1">
      <alignment horizontal="center" vertical="center" textRotation="255" shrinkToFit="1"/>
    </xf>
    <xf numFmtId="0" fontId="17" fillId="3" borderId="7" xfId="1" applyFont="1" applyFill="1" applyBorder="1" applyAlignment="1">
      <alignment horizontal="center" vertical="center" textRotation="255" shrinkToFit="1"/>
    </xf>
    <xf numFmtId="0" fontId="17" fillId="3" borderId="8" xfId="1" applyFont="1" applyFill="1" applyBorder="1" applyAlignment="1">
      <alignment horizontal="center" vertical="center" textRotation="255" shrinkToFit="1"/>
    </xf>
    <xf numFmtId="0" fontId="17" fillId="3" borderId="11" xfId="1" applyFont="1" applyFill="1" applyBorder="1" applyAlignment="1">
      <alignment horizontal="center" vertical="center" textRotation="255" shrinkToFit="1"/>
    </xf>
    <xf numFmtId="0" fontId="17" fillId="3" borderId="12" xfId="1" applyFont="1" applyFill="1" applyBorder="1" applyAlignment="1">
      <alignment horizontal="center" vertical="center" textRotation="255" shrinkToFit="1"/>
    </xf>
    <xf numFmtId="0" fontId="18" fillId="2" borderId="5" xfId="1" applyFont="1" applyFill="1" applyBorder="1" applyAlignment="1">
      <alignment horizontal="center" vertical="center"/>
    </xf>
    <xf numFmtId="0" fontId="18" fillId="2" borderId="0" xfId="1" applyFont="1" applyFill="1" applyAlignment="1">
      <alignment horizontal="center" vertical="center"/>
    </xf>
    <xf numFmtId="0" fontId="18" fillId="2" borderId="10" xfId="1" applyFont="1" applyFill="1" applyBorder="1" applyAlignment="1">
      <alignment horizontal="center" vertical="center"/>
    </xf>
    <xf numFmtId="0" fontId="4" fillId="4" borderId="0" xfId="0" applyFont="1" applyFill="1" applyAlignment="1">
      <alignment horizontal="right" vertical="center"/>
    </xf>
    <xf numFmtId="49" fontId="4" fillId="5" borderId="0" xfId="0" applyNumberFormat="1" applyFont="1" applyFill="1" applyAlignment="1">
      <alignment vertical="center"/>
    </xf>
    <xf numFmtId="0" fontId="17" fillId="2" borderId="0" xfId="1" applyFont="1" applyFill="1" applyAlignment="1">
      <alignment horizontal="center" vertical="center"/>
    </xf>
    <xf numFmtId="0" fontId="17" fillId="2" borderId="1" xfId="1" applyFont="1" applyFill="1" applyBorder="1" applyAlignment="1">
      <alignment horizontal="center" vertical="center"/>
    </xf>
    <xf numFmtId="0" fontId="17" fillId="2" borderId="10" xfId="1" applyFont="1" applyFill="1" applyBorder="1" applyAlignment="1">
      <alignment horizontal="center" vertical="center"/>
    </xf>
    <xf numFmtId="0" fontId="17" fillId="2" borderId="14" xfId="1" applyFont="1" applyFill="1" applyBorder="1" applyAlignment="1">
      <alignment horizontal="center" vertical="center"/>
    </xf>
    <xf numFmtId="0" fontId="22" fillId="2" borderId="0" xfId="1" applyFont="1" applyFill="1" applyAlignment="1">
      <alignment horizontal="center" vertical="center" shrinkToFit="1"/>
    </xf>
    <xf numFmtId="0" fontId="21" fillId="2" borderId="0" xfId="1" applyFont="1" applyFill="1" applyAlignment="1">
      <alignment horizontal="center" vertical="center" shrinkToFit="1"/>
    </xf>
    <xf numFmtId="0" fontId="0" fillId="9" borderId="0" xfId="3" applyFont="1" applyFill="1" applyAlignment="1">
      <alignment horizontal="left" vertical="center"/>
    </xf>
    <xf numFmtId="0" fontId="1" fillId="9" borderId="0" xfId="3" applyFill="1" applyAlignment="1">
      <alignment horizontal="left" vertical="center"/>
    </xf>
    <xf numFmtId="0" fontId="1" fillId="2" borderId="0" xfId="3" applyFill="1" applyAlignment="1">
      <alignment horizontal="center" vertical="center"/>
    </xf>
    <xf numFmtId="0" fontId="6" fillId="9" borderId="0" xfId="0" applyFont="1" applyFill="1" applyAlignment="1">
      <alignment vertical="center"/>
    </xf>
    <xf numFmtId="0" fontId="35" fillId="3" borderId="25" xfId="0" applyFont="1" applyFill="1" applyBorder="1" applyAlignment="1">
      <alignment horizontal="center" vertical="center"/>
    </xf>
    <xf numFmtId="0" fontId="35" fillId="3" borderId="26" xfId="0" applyFont="1" applyFill="1" applyBorder="1" applyAlignment="1">
      <alignment horizontal="center" vertical="center"/>
    </xf>
    <xf numFmtId="0" fontId="35" fillId="3" borderId="27" xfId="0" applyFont="1" applyFill="1" applyBorder="1" applyAlignment="1">
      <alignment horizontal="center" vertical="center"/>
    </xf>
    <xf numFmtId="0" fontId="35" fillId="3" borderId="35" xfId="0" applyFont="1" applyFill="1" applyBorder="1" applyAlignment="1">
      <alignment horizontal="center" vertical="center"/>
    </xf>
    <xf numFmtId="0" fontId="35" fillId="3" borderId="0" xfId="0" applyFont="1" applyFill="1" applyAlignment="1">
      <alignment horizontal="center" vertical="center"/>
    </xf>
    <xf numFmtId="0" fontId="35" fillId="3" borderId="21" xfId="0" applyFont="1" applyFill="1" applyBorder="1" applyAlignment="1">
      <alignment horizontal="center" vertical="center"/>
    </xf>
    <xf numFmtId="0" fontId="35" fillId="3" borderId="18" xfId="0" applyFont="1" applyFill="1" applyBorder="1" applyAlignment="1">
      <alignment horizontal="center" vertical="center"/>
    </xf>
    <xf numFmtId="0" fontId="35" fillId="3" borderId="19" xfId="0" applyFont="1" applyFill="1" applyBorder="1" applyAlignment="1">
      <alignment horizontal="center" vertical="center"/>
    </xf>
    <xf numFmtId="0" fontId="35" fillId="3" borderId="33" xfId="0" applyFont="1" applyFill="1" applyBorder="1" applyAlignment="1">
      <alignment horizontal="center" vertical="center"/>
    </xf>
    <xf numFmtId="0" fontId="35" fillId="0" borderId="26" xfId="0" applyFont="1" applyBorder="1" applyAlignment="1">
      <alignment horizontal="center" vertical="center" shrinkToFit="1"/>
    </xf>
    <xf numFmtId="0" fontId="35" fillId="0" borderId="29" xfId="0" applyFont="1" applyBorder="1" applyAlignment="1">
      <alignment horizontal="center" vertical="center" shrinkToFit="1"/>
    </xf>
    <xf numFmtId="0" fontId="35" fillId="0" borderId="0" xfId="0" applyFont="1" applyAlignment="1">
      <alignment horizontal="center" vertical="center" shrinkToFit="1"/>
    </xf>
    <xf numFmtId="0" fontId="35" fillId="0" borderId="36" xfId="0" applyFont="1" applyBorder="1" applyAlignment="1">
      <alignment horizontal="center" vertical="center" shrinkToFit="1"/>
    </xf>
    <xf numFmtId="0" fontId="35" fillId="0" borderId="19" xfId="0" applyFont="1" applyBorder="1" applyAlignment="1">
      <alignment horizontal="center" vertical="center" shrinkToFit="1"/>
    </xf>
    <xf numFmtId="0" fontId="35" fillId="0" borderId="20" xfId="0" applyFont="1" applyBorder="1" applyAlignment="1">
      <alignment horizontal="center" vertical="center" shrinkToFit="1"/>
    </xf>
    <xf numFmtId="0" fontId="36" fillId="8" borderId="38" xfId="3" applyFont="1" applyFill="1" applyBorder="1" applyAlignment="1">
      <alignment horizontal="center" vertical="center"/>
    </xf>
    <xf numFmtId="0" fontId="36" fillId="8" borderId="23" xfId="3" applyFont="1" applyFill="1" applyBorder="1" applyAlignment="1">
      <alignment horizontal="center" vertical="center"/>
    </xf>
    <xf numFmtId="0" fontId="36" fillId="8" borderId="40" xfId="3" applyFont="1" applyFill="1" applyBorder="1" applyAlignment="1">
      <alignment horizontal="center" vertical="center"/>
    </xf>
    <xf numFmtId="0" fontId="36" fillId="8" borderId="31" xfId="3" applyFont="1" applyFill="1" applyBorder="1" applyAlignment="1">
      <alignment horizontal="center" vertical="center"/>
    </xf>
    <xf numFmtId="176" fontId="37" fillId="8" borderId="23" xfId="3" applyNumberFormat="1" applyFont="1" applyFill="1" applyBorder="1" applyAlignment="1">
      <alignment horizontal="center" vertical="center" shrinkToFit="1"/>
    </xf>
    <xf numFmtId="176" fontId="37" fillId="8" borderId="39" xfId="3" applyNumberFormat="1" applyFont="1" applyFill="1" applyBorder="1" applyAlignment="1">
      <alignment horizontal="center" vertical="center" shrinkToFit="1"/>
    </xf>
    <xf numFmtId="176" fontId="37" fillId="8" borderId="31" xfId="3" applyNumberFormat="1" applyFont="1" applyFill="1" applyBorder="1" applyAlignment="1">
      <alignment horizontal="center" vertical="center" shrinkToFit="1"/>
    </xf>
    <xf numFmtId="176" fontId="37" fillId="8" borderId="37" xfId="3" applyNumberFormat="1" applyFont="1" applyFill="1" applyBorder="1" applyAlignment="1">
      <alignment horizontal="center" vertical="center" shrinkToFit="1"/>
    </xf>
    <xf numFmtId="0" fontId="27" fillId="2" borderId="2" xfId="3" applyFont="1" applyFill="1" applyBorder="1" applyAlignment="1">
      <alignment horizontal="center" vertical="center"/>
    </xf>
    <xf numFmtId="0" fontId="27" fillId="2" borderId="5" xfId="3" applyFont="1" applyFill="1" applyBorder="1" applyAlignment="1">
      <alignment horizontal="center" vertical="center"/>
    </xf>
    <xf numFmtId="0" fontId="27" fillId="2" borderId="6" xfId="3" applyFont="1" applyFill="1" applyBorder="1" applyAlignment="1">
      <alignment horizontal="center" vertical="center"/>
    </xf>
    <xf numFmtId="0" fontId="27" fillId="2" borderId="7" xfId="3" applyFont="1" applyFill="1" applyBorder="1" applyAlignment="1">
      <alignment horizontal="center" vertical="center"/>
    </xf>
    <xf numFmtId="0" fontId="27" fillId="2" borderId="0" xfId="3" applyFont="1" applyFill="1" applyAlignment="1">
      <alignment horizontal="center" vertical="center"/>
    </xf>
    <xf numFmtId="0" fontId="27" fillId="2" borderId="1" xfId="3" applyFont="1" applyFill="1" applyBorder="1" applyAlignment="1">
      <alignment horizontal="center" vertical="center"/>
    </xf>
    <xf numFmtId="0" fontId="34" fillId="8" borderId="0" xfId="3" applyFont="1" applyFill="1" applyAlignment="1">
      <alignment horizontal="center" vertical="center" shrinkToFit="1"/>
    </xf>
    <xf numFmtId="0" fontId="34" fillId="8" borderId="1" xfId="3" applyFont="1" applyFill="1" applyBorder="1" applyAlignment="1">
      <alignment horizontal="center" vertical="center" shrinkToFit="1"/>
    </xf>
    <xf numFmtId="0" fontId="34" fillId="8" borderId="31" xfId="3" applyFont="1" applyFill="1" applyBorder="1" applyAlignment="1">
      <alignment horizontal="center" vertical="center" shrinkToFit="1"/>
    </xf>
    <xf numFmtId="0" fontId="34" fillId="8" borderId="37" xfId="3" applyFont="1" applyFill="1" applyBorder="1" applyAlignment="1">
      <alignment horizontal="center" vertical="center" shrinkToFit="1"/>
    </xf>
    <xf numFmtId="0" fontId="24" fillId="2" borderId="25" xfId="3" applyFont="1" applyFill="1" applyBorder="1" applyAlignment="1">
      <alignment horizontal="center" vertical="center" wrapText="1" shrinkToFit="1"/>
    </xf>
    <xf numFmtId="0" fontId="24" fillId="2" borderId="26" xfId="3" applyFont="1" applyFill="1" applyBorder="1" applyAlignment="1">
      <alignment horizontal="center" vertical="center" wrapText="1" shrinkToFit="1"/>
    </xf>
    <xf numFmtId="0" fontId="24" fillId="2" borderId="29" xfId="3" applyFont="1" applyFill="1" applyBorder="1" applyAlignment="1">
      <alignment horizontal="center" vertical="center" wrapText="1" shrinkToFit="1"/>
    </xf>
    <xf numFmtId="0" fontId="24" fillId="2" borderId="35" xfId="3" applyFont="1" applyFill="1" applyBorder="1" applyAlignment="1">
      <alignment horizontal="center" vertical="center" wrapText="1" shrinkToFit="1"/>
    </xf>
    <xf numFmtId="0" fontId="24" fillId="2" borderId="0" xfId="3" applyFont="1" applyFill="1" applyAlignment="1">
      <alignment horizontal="center" vertical="center" wrapText="1" shrinkToFit="1"/>
    </xf>
    <xf numFmtId="0" fontId="24" fillId="2" borderId="36" xfId="3" applyFont="1" applyFill="1" applyBorder="1" applyAlignment="1">
      <alignment horizontal="center" vertical="center" wrapText="1" shrinkToFit="1"/>
    </xf>
    <xf numFmtId="0" fontId="30" fillId="3" borderId="25" xfId="3" applyFont="1" applyFill="1" applyBorder="1" applyAlignment="1">
      <alignment horizontal="center" vertical="center"/>
    </xf>
    <xf numFmtId="0" fontId="30" fillId="3" borderId="26" xfId="3" applyFont="1" applyFill="1" applyBorder="1" applyAlignment="1">
      <alignment horizontal="center" vertical="center"/>
    </xf>
    <xf numFmtId="0" fontId="30" fillId="3" borderId="27" xfId="3" applyFont="1" applyFill="1" applyBorder="1" applyAlignment="1">
      <alignment horizontal="center" vertical="center"/>
    </xf>
    <xf numFmtId="0" fontId="30" fillId="3" borderId="18" xfId="3" applyFont="1" applyFill="1" applyBorder="1" applyAlignment="1">
      <alignment horizontal="center" vertical="center"/>
    </xf>
    <xf numFmtId="0" fontId="30" fillId="3" borderId="19" xfId="3" applyFont="1" applyFill="1" applyBorder="1" applyAlignment="1">
      <alignment horizontal="center" vertical="center"/>
    </xf>
    <xf numFmtId="0" fontId="30" fillId="3" borderId="33" xfId="3" applyFont="1" applyFill="1" applyBorder="1" applyAlignment="1">
      <alignment horizontal="center" vertical="center"/>
    </xf>
    <xf numFmtId="0" fontId="30" fillId="3" borderId="28" xfId="3" applyFont="1" applyFill="1" applyBorder="1" applyAlignment="1">
      <alignment horizontal="center" vertical="center"/>
    </xf>
    <xf numFmtId="0" fontId="30" fillId="3" borderId="34" xfId="3" applyFont="1" applyFill="1" applyBorder="1" applyAlignment="1">
      <alignment horizontal="center" vertical="center"/>
    </xf>
    <xf numFmtId="0" fontId="31" fillId="8" borderId="26" xfId="3" applyFont="1" applyFill="1" applyBorder="1" applyAlignment="1">
      <alignment horizontal="center" shrinkToFit="1"/>
    </xf>
    <xf numFmtId="0" fontId="31" fillId="8" borderId="19" xfId="3" applyFont="1" applyFill="1" applyBorder="1" applyAlignment="1">
      <alignment horizontal="center" shrinkToFit="1"/>
    </xf>
    <xf numFmtId="0" fontId="32" fillId="3" borderId="26" xfId="3" applyFont="1" applyFill="1" applyBorder="1" applyAlignment="1">
      <alignment horizontal="center" vertical="center" shrinkToFit="1"/>
    </xf>
    <xf numFmtId="0" fontId="32" fillId="3" borderId="19" xfId="3" applyFont="1" applyFill="1" applyBorder="1" applyAlignment="1">
      <alignment horizontal="center" vertical="center" shrinkToFit="1"/>
    </xf>
    <xf numFmtId="0" fontId="32" fillId="3" borderId="29" xfId="3" applyFont="1" applyFill="1" applyBorder="1" applyAlignment="1">
      <alignment horizontal="center" vertical="center" shrinkToFit="1"/>
    </xf>
    <xf numFmtId="0" fontId="32" fillId="3" borderId="20" xfId="3" applyFont="1" applyFill="1" applyBorder="1" applyAlignment="1">
      <alignment horizontal="center" vertical="center" shrinkToFit="1"/>
    </xf>
    <xf numFmtId="0" fontId="24" fillId="2" borderId="25" xfId="3" applyFont="1" applyFill="1" applyBorder="1" applyAlignment="1">
      <alignment horizontal="left" vertical="center" shrinkToFit="1"/>
    </xf>
    <xf numFmtId="0" fontId="24" fillId="2" borderId="26" xfId="3" applyFont="1" applyFill="1" applyBorder="1" applyAlignment="1">
      <alignment horizontal="left" vertical="center" shrinkToFit="1"/>
    </xf>
    <xf numFmtId="0" fontId="24" fillId="2" borderId="46" xfId="3" applyFont="1" applyFill="1" applyBorder="1" applyAlignment="1">
      <alignment horizontal="left" vertical="center" shrinkToFit="1"/>
    </xf>
    <xf numFmtId="0" fontId="24" fillId="2" borderId="31" xfId="3" applyFont="1" applyFill="1" applyBorder="1" applyAlignment="1">
      <alignment horizontal="left" vertical="center" shrinkToFit="1"/>
    </xf>
    <xf numFmtId="0" fontId="24" fillId="2" borderId="26" xfId="3" applyFont="1" applyFill="1" applyBorder="1" applyAlignment="1">
      <alignment horizontal="center" vertical="center" shrinkToFit="1"/>
    </xf>
    <xf numFmtId="0" fontId="24" fillId="2" borderId="31" xfId="3" applyFont="1" applyFill="1" applyBorder="1" applyAlignment="1">
      <alignment horizontal="center" vertical="center" shrinkToFit="1"/>
    </xf>
    <xf numFmtId="0" fontId="24" fillId="2" borderId="29" xfId="3" applyFont="1" applyFill="1" applyBorder="1" applyAlignment="1">
      <alignment horizontal="center" vertical="center" shrinkToFit="1"/>
    </xf>
    <xf numFmtId="0" fontId="24" fillId="2" borderId="47" xfId="3" applyFont="1" applyFill="1" applyBorder="1" applyAlignment="1">
      <alignment horizontal="center" vertical="center" shrinkToFit="1"/>
    </xf>
    <xf numFmtId="0" fontId="24" fillId="2" borderId="0" xfId="3" applyFont="1" applyFill="1" applyAlignment="1">
      <alignment horizontal="right" vertical="top" shrinkToFit="1"/>
    </xf>
    <xf numFmtId="0" fontId="24" fillId="2" borderId="35" xfId="3" applyFont="1" applyFill="1" applyBorder="1" applyAlignment="1">
      <alignment horizontal="left" vertical="center" shrinkToFit="1"/>
    </xf>
    <xf numFmtId="0" fontId="24" fillId="2" borderId="0" xfId="3" applyFont="1" applyFill="1" applyAlignment="1">
      <alignment horizontal="left" vertical="center" shrinkToFit="1"/>
    </xf>
    <xf numFmtId="0" fontId="24" fillId="2" borderId="48" xfId="3" applyFont="1" applyFill="1" applyBorder="1" applyAlignment="1">
      <alignment horizontal="left" vertical="center" shrinkToFit="1"/>
    </xf>
    <xf numFmtId="0" fontId="24" fillId="2" borderId="49" xfId="3" applyFont="1" applyFill="1" applyBorder="1" applyAlignment="1">
      <alignment horizontal="left" vertical="center" shrinkToFit="1"/>
    </xf>
    <xf numFmtId="0" fontId="24" fillId="2" borderId="0" xfId="3" applyFont="1" applyFill="1" applyAlignment="1">
      <alignment horizontal="right" vertical="center" shrinkToFit="1"/>
    </xf>
    <xf numFmtId="0" fontId="24" fillId="2" borderId="49" xfId="3" applyFont="1" applyFill="1" applyBorder="1" applyAlignment="1">
      <alignment horizontal="right" vertical="center" shrinkToFit="1"/>
    </xf>
    <xf numFmtId="0" fontId="24" fillId="2" borderId="36" xfId="3" applyFont="1" applyFill="1" applyBorder="1" applyAlignment="1">
      <alignment horizontal="left" vertical="center" shrinkToFit="1"/>
    </xf>
    <xf numFmtId="0" fontId="24" fillId="2" borderId="50" xfId="3" applyFont="1" applyFill="1" applyBorder="1" applyAlignment="1">
      <alignment horizontal="left" vertical="center" shrinkToFit="1"/>
    </xf>
    <xf numFmtId="0" fontId="35" fillId="3" borderId="25" xfId="3" applyFont="1" applyFill="1" applyBorder="1" applyAlignment="1">
      <alignment horizontal="center" vertical="top" wrapText="1"/>
    </xf>
    <xf numFmtId="0" fontId="35" fillId="3" borderId="26" xfId="3" applyFont="1" applyFill="1" applyBorder="1" applyAlignment="1">
      <alignment horizontal="center" vertical="top" wrapText="1"/>
    </xf>
    <xf numFmtId="0" fontId="35" fillId="3" borderId="27" xfId="3" applyFont="1" applyFill="1" applyBorder="1" applyAlignment="1">
      <alignment horizontal="center" vertical="top" wrapText="1"/>
    </xf>
    <xf numFmtId="0" fontId="35" fillId="3" borderId="35" xfId="3" applyFont="1" applyFill="1" applyBorder="1" applyAlignment="1">
      <alignment horizontal="center" vertical="top" wrapText="1"/>
    </xf>
    <xf numFmtId="0" fontId="35" fillId="3" borderId="0" xfId="3" applyFont="1" applyFill="1" applyAlignment="1">
      <alignment horizontal="center" vertical="top" wrapText="1"/>
    </xf>
    <xf numFmtId="0" fontId="35" fillId="3" borderId="21" xfId="3" applyFont="1" applyFill="1" applyBorder="1" applyAlignment="1">
      <alignment horizontal="center" vertical="top" wrapText="1"/>
    </xf>
    <xf numFmtId="0" fontId="35" fillId="3" borderId="42" xfId="3" applyFont="1" applyFill="1" applyBorder="1" applyAlignment="1">
      <alignment horizontal="center" vertical="top" wrapText="1"/>
    </xf>
    <xf numFmtId="0" fontId="35" fillId="3" borderId="10" xfId="3" applyFont="1" applyFill="1" applyBorder="1" applyAlignment="1">
      <alignment horizontal="center" vertical="top" wrapText="1"/>
    </xf>
    <xf numFmtId="0" fontId="35" fillId="3" borderId="43" xfId="3" applyFont="1" applyFill="1" applyBorder="1" applyAlignment="1">
      <alignment horizontal="center" vertical="top" wrapText="1"/>
    </xf>
    <xf numFmtId="0" fontId="35" fillId="2" borderId="28" xfId="3" applyFont="1" applyFill="1" applyBorder="1" applyAlignment="1">
      <alignment horizontal="center" vertical="center"/>
    </xf>
    <xf numFmtId="0" fontId="35" fillId="2" borderId="26" xfId="3" applyFont="1" applyFill="1" applyBorder="1" applyAlignment="1">
      <alignment horizontal="center" vertical="center"/>
    </xf>
    <xf numFmtId="0" fontId="35" fillId="2" borderId="29" xfId="3" applyFont="1" applyFill="1" applyBorder="1" applyAlignment="1">
      <alignment horizontal="center" vertical="center"/>
    </xf>
    <xf numFmtId="0" fontId="35" fillId="2" borderId="41" xfId="3" applyFont="1" applyFill="1" applyBorder="1" applyAlignment="1">
      <alignment horizontal="center" vertical="center"/>
    </xf>
    <xf numFmtId="0" fontId="35" fillId="2" borderId="0" xfId="3" applyFont="1" applyFill="1" applyAlignment="1">
      <alignment horizontal="center" vertical="center"/>
    </xf>
    <xf numFmtId="0" fontId="35" fillId="2" borderId="36" xfId="3" applyFont="1" applyFill="1" applyBorder="1" applyAlignment="1">
      <alignment horizontal="center" vertical="center"/>
    </xf>
    <xf numFmtId="0" fontId="35" fillId="2" borderId="44" xfId="3" applyFont="1" applyFill="1" applyBorder="1" applyAlignment="1">
      <alignment horizontal="center" vertical="center"/>
    </xf>
    <xf numFmtId="0" fontId="35" fillId="2" borderId="10" xfId="3" applyFont="1" applyFill="1" applyBorder="1" applyAlignment="1">
      <alignment horizontal="center" vertical="center"/>
    </xf>
    <xf numFmtId="0" fontId="35" fillId="2" borderId="45" xfId="3" applyFont="1" applyFill="1" applyBorder="1" applyAlignment="1">
      <alignment horizontal="center" vertical="center"/>
    </xf>
    <xf numFmtId="0" fontId="34" fillId="8" borderId="23" xfId="3" applyFont="1" applyFill="1" applyBorder="1" applyAlignment="1">
      <alignment horizontal="center" vertical="center" shrinkToFit="1"/>
    </xf>
    <xf numFmtId="0" fontId="34" fillId="8" borderId="10" xfId="3" applyFont="1" applyFill="1" applyBorder="1" applyAlignment="1">
      <alignment horizontal="center" vertical="center" shrinkToFit="1"/>
    </xf>
    <xf numFmtId="0" fontId="31" fillId="8" borderId="23" xfId="3" applyFont="1" applyFill="1" applyBorder="1" applyAlignment="1">
      <alignment horizontal="center" vertical="center"/>
    </xf>
    <xf numFmtId="0" fontId="31" fillId="8" borderId="39" xfId="3" applyFont="1" applyFill="1" applyBorder="1" applyAlignment="1">
      <alignment horizontal="center" vertical="center"/>
    </xf>
    <xf numFmtId="0" fontId="31" fillId="8" borderId="0" xfId="3" applyFont="1" applyFill="1" applyAlignment="1">
      <alignment horizontal="center" vertical="center"/>
    </xf>
    <xf numFmtId="0" fontId="31" fillId="8" borderId="1" xfId="3" applyFont="1" applyFill="1" applyBorder="1" applyAlignment="1">
      <alignment horizontal="center" vertical="center"/>
    </xf>
    <xf numFmtId="0" fontId="31" fillId="8" borderId="10" xfId="3" applyFont="1" applyFill="1" applyBorder="1" applyAlignment="1">
      <alignment horizontal="center" vertical="center"/>
    </xf>
    <xf numFmtId="0" fontId="31" fillId="8" borderId="14" xfId="3" applyFont="1" applyFill="1" applyBorder="1" applyAlignment="1">
      <alignment horizontal="center" vertical="center"/>
    </xf>
    <xf numFmtId="0" fontId="38" fillId="2" borderId="7" xfId="3" applyFont="1" applyFill="1" applyBorder="1" applyAlignment="1">
      <alignment horizontal="center" vertical="center" shrinkToFit="1"/>
    </xf>
    <xf numFmtId="0" fontId="38" fillId="2" borderId="0" xfId="3" applyFont="1" applyFill="1" applyAlignment="1">
      <alignment horizontal="center" vertical="center" shrinkToFit="1"/>
    </xf>
    <xf numFmtId="0" fontId="38" fillId="2" borderId="1" xfId="3" applyFont="1" applyFill="1" applyBorder="1" applyAlignment="1">
      <alignment horizontal="center" vertical="center" shrinkToFit="1"/>
    </xf>
    <xf numFmtId="0" fontId="38" fillId="2" borderId="11" xfId="3" applyFont="1" applyFill="1" applyBorder="1" applyAlignment="1">
      <alignment horizontal="center" vertical="center" shrinkToFit="1"/>
    </xf>
    <xf numFmtId="0" fontId="38" fillId="2" borderId="10" xfId="3" applyFont="1" applyFill="1" applyBorder="1" applyAlignment="1">
      <alignment horizontal="center" vertical="center" shrinkToFit="1"/>
    </xf>
    <xf numFmtId="0" fontId="38" fillId="2" borderId="14" xfId="3" applyFont="1" applyFill="1" applyBorder="1" applyAlignment="1">
      <alignment horizontal="center" vertical="center" shrinkToFit="1"/>
    </xf>
    <xf numFmtId="0" fontId="24" fillId="9" borderId="35" xfId="3" applyFont="1" applyFill="1" applyBorder="1" applyAlignment="1">
      <alignment horizontal="center" vertical="center" shrinkToFit="1"/>
    </xf>
    <xf numFmtId="0" fontId="24" fillId="9" borderId="0" xfId="3" applyFont="1" applyFill="1" applyAlignment="1">
      <alignment horizontal="center" vertical="center" shrinkToFit="1"/>
    </xf>
    <xf numFmtId="0" fontId="24" fillId="9" borderId="36" xfId="3" applyFont="1" applyFill="1" applyBorder="1" applyAlignment="1">
      <alignment horizontal="center" vertical="center" shrinkToFit="1"/>
    </xf>
    <xf numFmtId="0" fontId="24" fillId="2" borderId="0" xfId="3" applyFont="1" applyFill="1" applyAlignment="1">
      <alignment horizontal="left" shrinkToFit="1"/>
    </xf>
    <xf numFmtId="0" fontId="30" fillId="9" borderId="35" xfId="3" applyFont="1" applyFill="1" applyBorder="1" applyAlignment="1">
      <alignment horizontal="center" vertical="center" shrinkToFit="1"/>
    </xf>
    <xf numFmtId="0" fontId="30" fillId="9" borderId="0" xfId="3" applyFont="1" applyFill="1" applyAlignment="1">
      <alignment horizontal="center" vertical="center" shrinkToFit="1"/>
    </xf>
    <xf numFmtId="0" fontId="30" fillId="9" borderId="36" xfId="3" applyFont="1" applyFill="1" applyBorder="1" applyAlignment="1">
      <alignment horizontal="center" vertical="center" shrinkToFit="1"/>
    </xf>
    <xf numFmtId="0" fontId="17" fillId="2" borderId="0" xfId="0" applyFont="1" applyFill="1" applyAlignment="1">
      <alignment horizontal="right" vertical="center"/>
    </xf>
    <xf numFmtId="0" fontId="30" fillId="2" borderId="0" xfId="0" applyFont="1" applyFill="1" applyAlignment="1">
      <alignment horizontal="right" vertical="top"/>
    </xf>
    <xf numFmtId="0" fontId="29" fillId="2" borderId="0" xfId="3" applyFont="1" applyFill="1" applyAlignment="1">
      <alignment horizontal="center" vertical="center"/>
    </xf>
    <xf numFmtId="0" fontId="29" fillId="2" borderId="21" xfId="3" applyFont="1" applyFill="1" applyBorder="1" applyAlignment="1">
      <alignment horizontal="center" vertical="center"/>
    </xf>
    <xf numFmtId="179" fontId="20" fillId="8" borderId="22" xfId="3" applyNumberFormat="1" applyFont="1" applyFill="1" applyBorder="1" applyAlignment="1">
      <alignment horizontal="center" vertical="center" shrinkToFit="1"/>
    </xf>
    <xf numFmtId="179" fontId="20" fillId="8" borderId="23" xfId="3" applyNumberFormat="1" applyFont="1" applyFill="1" applyBorder="1" applyAlignment="1">
      <alignment horizontal="center" vertical="center" shrinkToFit="1"/>
    </xf>
    <xf numFmtId="179" fontId="20" fillId="8" borderId="24" xfId="3" applyNumberFormat="1" applyFont="1" applyFill="1" applyBorder="1" applyAlignment="1">
      <alignment horizontal="center" vertical="center" shrinkToFit="1"/>
    </xf>
    <xf numFmtId="179" fontId="20" fillId="8" borderId="41" xfId="3" applyNumberFormat="1" applyFont="1" applyFill="1" applyBorder="1" applyAlignment="1">
      <alignment horizontal="center" vertical="center" shrinkToFit="1"/>
    </xf>
    <xf numFmtId="179" fontId="20" fillId="8" borderId="0" xfId="3" applyNumberFormat="1" applyFont="1" applyFill="1" applyAlignment="1">
      <alignment horizontal="center" vertical="center" shrinkToFit="1"/>
    </xf>
    <xf numFmtId="179" fontId="20" fillId="8" borderId="21" xfId="3" applyNumberFormat="1" applyFont="1" applyFill="1" applyBorder="1" applyAlignment="1">
      <alignment horizontal="center" vertical="center" shrinkToFit="1"/>
    </xf>
    <xf numFmtId="179" fontId="20" fillId="8" borderId="30" xfId="3" applyNumberFormat="1" applyFont="1" applyFill="1" applyBorder="1" applyAlignment="1">
      <alignment horizontal="center" vertical="center" shrinkToFit="1"/>
    </xf>
    <xf numFmtId="179" fontId="20" fillId="8" borderId="31" xfId="3" applyNumberFormat="1" applyFont="1" applyFill="1" applyBorder="1" applyAlignment="1">
      <alignment horizontal="center" vertical="center" shrinkToFit="1"/>
    </xf>
    <xf numFmtId="179" fontId="20" fillId="8" borderId="32" xfId="3" applyNumberFormat="1" applyFont="1" applyFill="1" applyBorder="1" applyAlignment="1">
      <alignment horizontal="center" vertical="center" shrinkToFit="1"/>
    </xf>
    <xf numFmtId="0" fontId="33" fillId="3" borderId="2" xfId="3" applyFont="1" applyFill="1" applyBorder="1" applyAlignment="1">
      <alignment horizontal="center" vertical="center" shrinkToFit="1"/>
    </xf>
    <xf numFmtId="0" fontId="33" fillId="3" borderId="5" xfId="3" applyFont="1" applyFill="1" applyBorder="1" applyAlignment="1">
      <alignment horizontal="center" vertical="center" shrinkToFit="1"/>
    </xf>
    <xf numFmtId="0" fontId="33" fillId="3" borderId="3" xfId="3" applyFont="1" applyFill="1" applyBorder="1" applyAlignment="1">
      <alignment horizontal="center" vertical="center" shrinkToFit="1"/>
    </xf>
    <xf numFmtId="0" fontId="33" fillId="3" borderId="11" xfId="3" applyFont="1" applyFill="1" applyBorder="1" applyAlignment="1">
      <alignment horizontal="center" vertical="center" shrinkToFit="1"/>
    </xf>
    <xf numFmtId="0" fontId="33" fillId="3" borderId="10" xfId="3" applyFont="1" applyFill="1" applyBorder="1" applyAlignment="1">
      <alignment horizontal="center" vertical="center" shrinkToFit="1"/>
    </xf>
    <xf numFmtId="0" fontId="33" fillId="3" borderId="12" xfId="3" applyFont="1" applyFill="1" applyBorder="1" applyAlignment="1">
      <alignment horizontal="center" vertical="center" shrinkToFit="1"/>
    </xf>
    <xf numFmtId="0" fontId="33" fillId="3" borderId="4" xfId="3" applyFont="1" applyFill="1" applyBorder="1" applyAlignment="1">
      <alignment horizontal="center" vertical="center"/>
    </xf>
    <xf numFmtId="0" fontId="33" fillId="3" borderId="5" xfId="3" applyFont="1" applyFill="1" applyBorder="1" applyAlignment="1">
      <alignment horizontal="center" vertical="center"/>
    </xf>
    <xf numFmtId="0" fontId="33" fillId="3" borderId="3" xfId="3" applyFont="1" applyFill="1" applyBorder="1" applyAlignment="1">
      <alignment horizontal="center" vertical="center"/>
    </xf>
    <xf numFmtId="0" fontId="33" fillId="3" borderId="13" xfId="3" applyFont="1" applyFill="1" applyBorder="1" applyAlignment="1">
      <alignment horizontal="center" vertical="center"/>
    </xf>
    <xf numFmtId="0" fontId="33" fillId="3" borderId="10" xfId="3" applyFont="1" applyFill="1" applyBorder="1" applyAlignment="1">
      <alignment horizontal="center" vertical="center"/>
    </xf>
    <xf numFmtId="0" fontId="33" fillId="3" borderId="12" xfId="3" applyFont="1" applyFill="1" applyBorder="1" applyAlignment="1">
      <alignment horizontal="center" vertical="center"/>
    </xf>
    <xf numFmtId="0" fontId="33" fillId="3" borderId="4" xfId="0" applyFont="1" applyFill="1" applyBorder="1" applyAlignment="1">
      <alignment horizontal="center" vertical="center"/>
    </xf>
    <xf numFmtId="0" fontId="33" fillId="3" borderId="5" xfId="0" applyFont="1" applyFill="1" applyBorder="1" applyAlignment="1">
      <alignment horizontal="center" vertical="center"/>
    </xf>
    <xf numFmtId="0" fontId="33" fillId="3" borderId="6" xfId="0" applyFont="1" applyFill="1" applyBorder="1" applyAlignment="1">
      <alignment horizontal="center" vertical="center"/>
    </xf>
    <xf numFmtId="0" fontId="33" fillId="3" borderId="13"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14" xfId="0" applyFont="1" applyFill="1" applyBorder="1" applyAlignment="1">
      <alignment horizontal="center" vertical="center"/>
    </xf>
    <xf numFmtId="0" fontId="32" fillId="8" borderId="56" xfId="3" applyFont="1" applyFill="1" applyBorder="1" applyAlignment="1">
      <alignment horizontal="center" vertical="center"/>
    </xf>
    <xf numFmtId="0" fontId="32" fillId="8" borderId="26" xfId="3" applyFont="1" applyFill="1" applyBorder="1" applyAlignment="1">
      <alignment horizontal="center" vertical="center"/>
    </xf>
    <xf numFmtId="0" fontId="32" fillId="8" borderId="9" xfId="3" applyFont="1" applyFill="1" applyBorder="1" applyAlignment="1">
      <alignment horizontal="center" vertical="center"/>
    </xf>
    <xf numFmtId="0" fontId="32" fillId="8" borderId="0" xfId="3" applyFont="1" applyFill="1" applyAlignment="1">
      <alignment horizontal="center" vertical="center"/>
    </xf>
    <xf numFmtId="0" fontId="32" fillId="8" borderId="53" xfId="3" applyFont="1" applyFill="1" applyBorder="1" applyAlignment="1">
      <alignment horizontal="center" vertical="center"/>
    </xf>
    <xf numFmtId="0" fontId="32" fillId="8" borderId="19" xfId="3" applyFont="1" applyFill="1" applyBorder="1" applyAlignment="1">
      <alignment horizontal="center" vertical="center"/>
    </xf>
    <xf numFmtId="178" fontId="17" fillId="3" borderId="26" xfId="3" applyNumberFormat="1" applyFont="1" applyFill="1" applyBorder="1" applyAlignment="1">
      <alignment horizontal="center" vertical="center"/>
    </xf>
    <xf numFmtId="178" fontId="17" fillId="3" borderId="55" xfId="3" applyNumberFormat="1" applyFont="1" applyFill="1" applyBorder="1" applyAlignment="1">
      <alignment horizontal="center" vertical="center"/>
    </xf>
    <xf numFmtId="178" fontId="17" fillId="3" borderId="0" xfId="3" applyNumberFormat="1" applyFont="1" applyFill="1" applyAlignment="1">
      <alignment horizontal="center" vertical="center"/>
    </xf>
    <xf numFmtId="178" fontId="17" fillId="3" borderId="8" xfId="3" applyNumberFormat="1" applyFont="1" applyFill="1" applyBorder="1" applyAlignment="1">
      <alignment horizontal="center" vertical="center"/>
    </xf>
    <xf numFmtId="178" fontId="17" fillId="3" borderId="19" xfId="3" applyNumberFormat="1" applyFont="1" applyFill="1" applyBorder="1" applyAlignment="1">
      <alignment horizontal="center" vertical="center"/>
    </xf>
    <xf numFmtId="178" fontId="17" fillId="3" borderId="52" xfId="3" applyNumberFormat="1" applyFont="1" applyFill="1" applyBorder="1" applyAlignment="1">
      <alignment horizontal="center" vertical="center"/>
    </xf>
    <xf numFmtId="0" fontId="30" fillId="8" borderId="9" xfId="0" applyFont="1" applyFill="1" applyBorder="1" applyAlignment="1">
      <alignment horizontal="center" vertical="center"/>
    </xf>
    <xf numFmtId="0" fontId="30" fillId="8" borderId="0" xfId="0" applyFont="1" applyFill="1" applyAlignment="1">
      <alignment horizontal="center" vertical="center"/>
    </xf>
    <xf numFmtId="0" fontId="27" fillId="2" borderId="38" xfId="3" applyFont="1" applyFill="1" applyBorder="1" applyAlignment="1">
      <alignment horizontal="center" vertical="center"/>
    </xf>
    <xf numFmtId="0" fontId="27" fillId="2" borderId="23" xfId="3" applyFont="1" applyFill="1" applyBorder="1" applyAlignment="1">
      <alignment horizontal="center" vertical="center"/>
    </xf>
    <xf numFmtId="0" fontId="27" fillId="2" borderId="40" xfId="3" applyFont="1" applyFill="1" applyBorder="1" applyAlignment="1">
      <alignment horizontal="center" vertical="center"/>
    </xf>
    <xf numFmtId="0" fontId="27" fillId="2" borderId="31" xfId="3" applyFont="1" applyFill="1" applyBorder="1" applyAlignment="1">
      <alignment horizontal="center" vertical="center"/>
    </xf>
    <xf numFmtId="0" fontId="35" fillId="8" borderId="2" xfId="0" applyFont="1" applyFill="1" applyBorder="1" applyAlignment="1">
      <alignment horizontal="center" vertical="center"/>
    </xf>
    <xf numFmtId="0" fontId="35" fillId="8" borderId="5" xfId="0" applyFont="1" applyFill="1" applyBorder="1" applyAlignment="1">
      <alignment horizontal="center" vertical="center"/>
    </xf>
    <xf numFmtId="0" fontId="35" fillId="8" borderId="3" xfId="0" applyFont="1" applyFill="1" applyBorder="1" applyAlignment="1">
      <alignment horizontal="center" vertical="center"/>
    </xf>
    <xf numFmtId="0" fontId="35" fillId="8" borderId="7" xfId="0" applyFont="1" applyFill="1" applyBorder="1" applyAlignment="1">
      <alignment horizontal="center" vertical="center"/>
    </xf>
    <xf numFmtId="0" fontId="35" fillId="8" borderId="0" xfId="0" applyFont="1" applyFill="1" applyAlignment="1">
      <alignment horizontal="center" vertical="center"/>
    </xf>
    <xf numFmtId="0" fontId="35" fillId="8" borderId="8" xfId="0" applyFont="1" applyFill="1" applyBorder="1" applyAlignment="1">
      <alignment horizontal="center" vertical="center"/>
    </xf>
    <xf numFmtId="0" fontId="35" fillId="8" borderId="51" xfId="0" applyFont="1" applyFill="1" applyBorder="1" applyAlignment="1">
      <alignment horizontal="center" vertical="center"/>
    </xf>
    <xf numFmtId="0" fontId="35" fillId="8" borderId="19" xfId="0" applyFont="1" applyFill="1" applyBorder="1" applyAlignment="1">
      <alignment horizontal="center" vertical="center"/>
    </xf>
    <xf numFmtId="0" fontId="35" fillId="8" borderId="52" xfId="0" applyFont="1" applyFill="1" applyBorder="1" applyAlignment="1">
      <alignment horizontal="center" vertical="center"/>
    </xf>
    <xf numFmtId="0" fontId="35" fillId="2" borderId="4" xfId="3" applyFont="1" applyFill="1" applyBorder="1" applyAlignment="1">
      <alignment horizontal="center" vertical="center"/>
    </xf>
    <xf numFmtId="0" fontId="35" fillId="2" borderId="5" xfId="3" applyFont="1" applyFill="1" applyBorder="1" applyAlignment="1">
      <alignment horizontal="center" vertical="center"/>
    </xf>
    <xf numFmtId="0" fontId="35" fillId="2" borderId="3" xfId="3" applyFont="1" applyFill="1" applyBorder="1" applyAlignment="1">
      <alignment horizontal="center" vertical="center"/>
    </xf>
    <xf numFmtId="0" fontId="35" fillId="2" borderId="9" xfId="3" applyFont="1" applyFill="1" applyBorder="1" applyAlignment="1">
      <alignment horizontal="center" vertical="center"/>
    </xf>
    <xf numFmtId="0" fontId="35" fillId="2" borderId="8" xfId="3" applyFont="1" applyFill="1" applyBorder="1" applyAlignment="1">
      <alignment horizontal="center" vertical="center"/>
    </xf>
    <xf numFmtId="0" fontId="35" fillId="2" borderId="53" xfId="3" applyFont="1" applyFill="1" applyBorder="1" applyAlignment="1">
      <alignment horizontal="center" vertical="center"/>
    </xf>
    <xf numFmtId="0" fontId="35" fillId="2" borderId="19" xfId="3" applyFont="1" applyFill="1" applyBorder="1" applyAlignment="1">
      <alignment horizontal="center" vertical="center"/>
    </xf>
    <xf numFmtId="0" fontId="35" fillId="2" borderId="52" xfId="3" applyFont="1" applyFill="1" applyBorder="1" applyAlignment="1">
      <alignment horizontal="center" vertical="center"/>
    </xf>
    <xf numFmtId="177" fontId="17" fillId="3" borderId="4" xfId="4" applyNumberFormat="1" applyFont="1" applyFill="1" applyBorder="1" applyAlignment="1">
      <alignment horizontal="center" vertical="center"/>
    </xf>
    <xf numFmtId="177" fontId="17" fillId="3" borderId="5" xfId="4" applyNumberFormat="1" applyFont="1" applyFill="1" applyBorder="1" applyAlignment="1">
      <alignment horizontal="center" vertical="center"/>
    </xf>
    <xf numFmtId="177" fontId="17" fillId="3" borderId="3" xfId="4" applyNumberFormat="1" applyFont="1" applyFill="1" applyBorder="1" applyAlignment="1">
      <alignment horizontal="center" vertical="center"/>
    </xf>
    <xf numFmtId="177" fontId="17" fillId="3" borderId="9" xfId="4" applyNumberFormat="1" applyFont="1" applyFill="1" applyBorder="1" applyAlignment="1">
      <alignment horizontal="center" vertical="center"/>
    </xf>
    <xf numFmtId="177" fontId="17" fillId="3" borderId="0" xfId="4" applyNumberFormat="1" applyFont="1" applyFill="1" applyBorder="1" applyAlignment="1">
      <alignment horizontal="center" vertical="center"/>
    </xf>
    <xf numFmtId="177" fontId="17" fillId="3" borderId="8" xfId="4" applyNumberFormat="1" applyFont="1" applyFill="1" applyBorder="1" applyAlignment="1">
      <alignment horizontal="center" vertical="center"/>
    </xf>
    <xf numFmtId="177" fontId="17" fillId="3" borderId="53" xfId="4" applyNumberFormat="1" applyFont="1" applyFill="1" applyBorder="1" applyAlignment="1">
      <alignment horizontal="center" vertical="center"/>
    </xf>
    <xf numFmtId="177" fontId="17" fillId="3" borderId="19" xfId="4" applyNumberFormat="1" applyFont="1" applyFill="1" applyBorder="1" applyAlignment="1">
      <alignment horizontal="center" vertical="center"/>
    </xf>
    <xf numFmtId="177" fontId="17" fillId="3" borderId="52" xfId="4" applyNumberFormat="1" applyFont="1" applyFill="1" applyBorder="1" applyAlignment="1">
      <alignment horizontal="center" vertical="center"/>
    </xf>
    <xf numFmtId="0" fontId="17" fillId="8" borderId="4" xfId="0" applyFont="1" applyFill="1" applyBorder="1" applyAlignment="1">
      <alignment horizontal="center" vertical="center"/>
    </xf>
    <xf numFmtId="0" fontId="17" fillId="8" borderId="5" xfId="0" applyFont="1" applyFill="1" applyBorder="1" applyAlignment="1">
      <alignment horizontal="center" vertical="center"/>
    </xf>
    <xf numFmtId="0" fontId="17" fillId="8" borderId="6" xfId="0" applyFont="1" applyFill="1" applyBorder="1" applyAlignment="1">
      <alignment horizontal="center" vertical="center"/>
    </xf>
    <xf numFmtId="0" fontId="17" fillId="3" borderId="54" xfId="0" applyFont="1" applyFill="1" applyBorder="1" applyAlignment="1">
      <alignment horizontal="center" vertical="center" shrinkToFit="1"/>
    </xf>
    <xf numFmtId="0" fontId="17" fillId="3" borderId="26" xfId="0" applyFont="1" applyFill="1" applyBorder="1" applyAlignment="1">
      <alignment horizontal="center" vertical="center" shrinkToFit="1"/>
    </xf>
    <xf numFmtId="0" fontId="17" fillId="3" borderId="7"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51" xfId="0" applyFont="1" applyFill="1" applyBorder="1" applyAlignment="1">
      <alignment horizontal="center" vertical="center" shrinkToFit="1"/>
    </xf>
    <xf numFmtId="0" fontId="17" fillId="3" borderId="19" xfId="0" applyFont="1" applyFill="1" applyBorder="1" applyAlignment="1">
      <alignment horizontal="center" vertical="center" shrinkToFit="1"/>
    </xf>
    <xf numFmtId="0" fontId="17" fillId="2" borderId="26" xfId="0" applyFont="1" applyFill="1" applyBorder="1" applyAlignment="1">
      <alignment horizontal="left" vertical="center"/>
    </xf>
    <xf numFmtId="0" fontId="17" fillId="2" borderId="55" xfId="0" applyFont="1" applyFill="1" applyBorder="1" applyAlignment="1">
      <alignment horizontal="left" vertical="center"/>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17" fillId="2" borderId="19" xfId="0" applyFont="1" applyFill="1" applyBorder="1" applyAlignment="1">
      <alignment horizontal="left" vertical="center"/>
    </xf>
    <xf numFmtId="0" fontId="17" fillId="2" borderId="52" xfId="0" applyFont="1" applyFill="1" applyBorder="1" applyAlignment="1">
      <alignment horizontal="left" vertical="center"/>
    </xf>
    <xf numFmtId="0" fontId="31" fillId="2" borderId="23" xfId="3" applyFont="1" applyFill="1" applyBorder="1" applyAlignment="1">
      <alignment horizontal="center" vertical="center"/>
    </xf>
    <xf numFmtId="0" fontId="31" fillId="2" borderId="39" xfId="3" applyFont="1" applyFill="1" applyBorder="1" applyAlignment="1">
      <alignment horizontal="center" vertical="center"/>
    </xf>
    <xf numFmtId="0" fontId="31" fillId="2" borderId="0" xfId="3" applyFont="1" applyFill="1" applyAlignment="1">
      <alignment horizontal="center" vertical="center"/>
    </xf>
    <xf numFmtId="0" fontId="31" fillId="2" borderId="1" xfId="3" applyFont="1" applyFill="1" applyBorder="1" applyAlignment="1">
      <alignment horizontal="center" vertical="center"/>
    </xf>
    <xf numFmtId="0" fontId="31" fillId="2" borderId="10" xfId="3" applyFont="1" applyFill="1" applyBorder="1" applyAlignment="1">
      <alignment horizontal="center" vertical="center"/>
    </xf>
    <xf numFmtId="0" fontId="31" fillId="2" borderId="14" xfId="3" applyFont="1" applyFill="1" applyBorder="1" applyAlignment="1">
      <alignment horizontal="center" vertical="center"/>
    </xf>
    <xf numFmtId="0" fontId="17" fillId="2" borderId="54"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0" xfId="0" applyFont="1" applyFill="1" applyAlignment="1">
      <alignment horizontal="center" vertical="center"/>
    </xf>
    <xf numFmtId="0" fontId="17" fillId="2" borderId="11" xfId="0" applyFont="1" applyFill="1" applyBorder="1" applyAlignment="1">
      <alignment horizontal="center" vertical="center"/>
    </xf>
    <xf numFmtId="0" fontId="17" fillId="2" borderId="10" xfId="0" applyFont="1" applyFill="1" applyBorder="1" applyAlignment="1">
      <alignment horizontal="center" vertical="center"/>
    </xf>
    <xf numFmtId="177" fontId="17" fillId="3" borderId="56" xfId="3" applyNumberFormat="1" applyFont="1" applyFill="1" applyBorder="1" applyAlignment="1">
      <alignment horizontal="center" vertical="center"/>
    </xf>
    <xf numFmtId="177" fontId="17" fillId="3" borderId="26" xfId="3" applyNumberFormat="1" applyFont="1" applyFill="1" applyBorder="1" applyAlignment="1">
      <alignment horizontal="center" vertical="center"/>
    </xf>
    <xf numFmtId="177" fontId="17" fillId="3" borderId="55" xfId="3" applyNumberFormat="1" applyFont="1" applyFill="1" applyBorder="1" applyAlignment="1">
      <alignment horizontal="center" vertical="center"/>
    </xf>
    <xf numFmtId="177" fontId="17" fillId="3" borderId="9" xfId="3" applyNumberFormat="1" applyFont="1" applyFill="1" applyBorder="1" applyAlignment="1">
      <alignment horizontal="center" vertical="center"/>
    </xf>
    <xf numFmtId="177" fontId="17" fillId="3" borderId="0" xfId="3" applyNumberFormat="1" applyFont="1" applyFill="1" applyAlignment="1">
      <alignment horizontal="center" vertical="center"/>
    </xf>
    <xf numFmtId="177" fontId="17" fillId="3" borderId="8" xfId="3" applyNumberFormat="1" applyFont="1" applyFill="1" applyBorder="1" applyAlignment="1">
      <alignment horizontal="center" vertical="center"/>
    </xf>
    <xf numFmtId="177" fontId="17" fillId="3" borderId="13" xfId="3" applyNumberFormat="1" applyFont="1" applyFill="1" applyBorder="1" applyAlignment="1">
      <alignment horizontal="center" vertical="center"/>
    </xf>
    <xf numFmtId="177" fontId="17" fillId="3" borderId="10" xfId="3" applyNumberFormat="1" applyFont="1" applyFill="1" applyBorder="1" applyAlignment="1">
      <alignment horizontal="center" vertical="center"/>
    </xf>
    <xf numFmtId="177" fontId="17" fillId="3" borderId="12" xfId="3" applyNumberFormat="1" applyFont="1" applyFill="1" applyBorder="1" applyAlignment="1">
      <alignment horizontal="center" vertical="center"/>
    </xf>
    <xf numFmtId="0" fontId="30" fillId="8" borderId="1" xfId="0" applyFont="1" applyFill="1" applyBorder="1" applyAlignment="1">
      <alignment horizontal="center" vertical="center"/>
    </xf>
    <xf numFmtId="0" fontId="30" fillId="8" borderId="9" xfId="0" applyFont="1" applyFill="1" applyBorder="1" applyAlignment="1">
      <alignment horizontal="center" vertical="top"/>
    </xf>
    <xf numFmtId="0" fontId="30" fillId="8" borderId="13" xfId="0" applyFont="1" applyFill="1" applyBorder="1" applyAlignment="1">
      <alignment horizontal="center" vertical="top"/>
    </xf>
    <xf numFmtId="0" fontId="17" fillId="8" borderId="0" xfId="0" applyFont="1" applyFill="1" applyAlignment="1">
      <alignment horizontal="center" vertical="center" shrinkToFit="1"/>
    </xf>
    <xf numFmtId="0" fontId="17" fillId="8" borderId="10" xfId="0" applyFont="1" applyFill="1" applyBorder="1" applyAlignment="1">
      <alignment horizontal="center" vertical="center" shrinkToFit="1"/>
    </xf>
    <xf numFmtId="0" fontId="30" fillId="8" borderId="1" xfId="0" applyFont="1" applyFill="1" applyBorder="1" applyAlignment="1">
      <alignment horizontal="center" vertical="top"/>
    </xf>
    <xf numFmtId="0" fontId="30" fillId="8" borderId="14" xfId="0" applyFont="1" applyFill="1" applyBorder="1" applyAlignment="1">
      <alignment horizontal="center" vertical="top"/>
    </xf>
    <xf numFmtId="0" fontId="17" fillId="3" borderId="0" xfId="3" applyFont="1" applyFill="1" applyAlignment="1">
      <alignment horizontal="right" vertical="center"/>
    </xf>
    <xf numFmtId="0" fontId="17" fillId="3" borderId="1" xfId="3" applyFont="1" applyFill="1" applyBorder="1" applyAlignment="1">
      <alignment horizontal="right" vertical="center"/>
    </xf>
    <xf numFmtId="0" fontId="17" fillId="3" borderId="10" xfId="3" applyFont="1" applyFill="1" applyBorder="1" applyAlignment="1">
      <alignment horizontal="right" vertical="center"/>
    </xf>
    <xf numFmtId="0" fontId="17" fillId="3" borderId="14" xfId="3" applyFont="1" applyFill="1" applyBorder="1" applyAlignment="1">
      <alignment horizontal="right" vertical="center"/>
    </xf>
    <xf numFmtId="0" fontId="27" fillId="2" borderId="0" xfId="3" applyFont="1" applyFill="1" applyAlignment="1">
      <alignment horizontal="right" vertical="top"/>
    </xf>
    <xf numFmtId="0" fontId="40" fillId="2" borderId="0" xfId="3" applyFont="1" applyFill="1" applyAlignment="1">
      <alignment horizontal="left" vertical="center" wrapText="1"/>
    </xf>
    <xf numFmtId="0" fontId="30" fillId="7" borderId="57" xfId="3" applyFont="1" applyFill="1" applyBorder="1" applyAlignment="1">
      <alignment horizontal="center" vertical="center"/>
    </xf>
    <xf numFmtId="0" fontId="30" fillId="7" borderId="58" xfId="3" applyFont="1" applyFill="1" applyBorder="1" applyAlignment="1">
      <alignment horizontal="center" vertical="center"/>
    </xf>
    <xf numFmtId="0" fontId="30" fillId="7" borderId="59" xfId="3" applyFont="1" applyFill="1" applyBorder="1" applyAlignment="1">
      <alignment horizontal="center" vertical="center"/>
    </xf>
    <xf numFmtId="0" fontId="27" fillId="9" borderId="2" xfId="3" applyFont="1" applyFill="1" applyBorder="1" applyAlignment="1">
      <alignment horizontal="center" vertical="center"/>
    </xf>
    <xf numFmtId="0" fontId="27" fillId="9" borderId="5" xfId="3" applyFont="1" applyFill="1" applyBorder="1" applyAlignment="1">
      <alignment horizontal="center" vertical="center"/>
    </xf>
    <xf numFmtId="0" fontId="27" fillId="9" borderId="6" xfId="3" applyFont="1" applyFill="1" applyBorder="1" applyAlignment="1">
      <alignment horizontal="center" vertical="center"/>
    </xf>
    <xf numFmtId="0" fontId="27" fillId="9" borderId="51" xfId="3" applyFont="1" applyFill="1" applyBorder="1" applyAlignment="1">
      <alignment horizontal="center" vertical="center"/>
    </xf>
    <xf numFmtId="0" fontId="27" fillId="9" borderId="19" xfId="3" applyFont="1" applyFill="1" applyBorder="1" applyAlignment="1">
      <alignment horizontal="center" vertical="center"/>
    </xf>
    <xf numFmtId="0" fontId="27" fillId="9" borderId="62" xfId="3" applyFont="1" applyFill="1" applyBorder="1" applyAlignment="1">
      <alignment horizontal="center" vertical="center"/>
    </xf>
    <xf numFmtId="0" fontId="33" fillId="3" borderId="2"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0" xfId="3" applyFont="1" applyFill="1" applyAlignment="1">
      <alignment horizontal="center" vertical="center"/>
    </xf>
    <xf numFmtId="0" fontId="33" fillId="3" borderId="8" xfId="3" applyFont="1" applyFill="1" applyBorder="1" applyAlignment="1">
      <alignment horizontal="center" vertical="center"/>
    </xf>
    <xf numFmtId="0" fontId="33" fillId="3" borderId="11" xfId="3" applyFont="1" applyFill="1" applyBorder="1" applyAlignment="1">
      <alignment horizontal="center" vertical="center"/>
    </xf>
    <xf numFmtId="177" fontId="32" fillId="2" borderId="4" xfId="3" applyNumberFormat="1" applyFont="1" applyFill="1" applyBorder="1" applyAlignment="1">
      <alignment horizontal="center" vertical="center"/>
    </xf>
    <xf numFmtId="177" fontId="32" fillId="2" borderId="5" xfId="3" applyNumberFormat="1" applyFont="1" applyFill="1" applyBorder="1" applyAlignment="1">
      <alignment horizontal="center" vertical="center"/>
    </xf>
    <xf numFmtId="177" fontId="32" fillId="2" borderId="9" xfId="3" applyNumberFormat="1" applyFont="1" applyFill="1" applyBorder="1" applyAlignment="1">
      <alignment horizontal="center" vertical="center"/>
    </xf>
    <xf numFmtId="177" fontId="32" fillId="2" borderId="0" xfId="3" applyNumberFormat="1" applyFont="1" applyFill="1" applyAlignment="1">
      <alignment horizontal="center" vertical="center"/>
    </xf>
    <xf numFmtId="177" fontId="32" fillId="2" borderId="13" xfId="3" applyNumberFormat="1" applyFont="1" applyFill="1" applyBorder="1" applyAlignment="1">
      <alignment horizontal="center" vertical="center"/>
    </xf>
    <xf numFmtId="177" fontId="32" fillId="2" borderId="10" xfId="3" applyNumberFormat="1" applyFont="1" applyFill="1" applyBorder="1" applyAlignment="1">
      <alignment horizontal="center" vertical="center"/>
    </xf>
    <xf numFmtId="0" fontId="41" fillId="2" borderId="60" xfId="3" applyFont="1" applyFill="1" applyBorder="1" applyAlignment="1">
      <alignment horizontal="center" vertical="center"/>
    </xf>
    <xf numFmtId="0" fontId="41" fillId="2" borderId="26" xfId="3" applyFont="1" applyFill="1" applyBorder="1" applyAlignment="1">
      <alignment horizontal="center" vertical="center"/>
    </xf>
    <xf numFmtId="0" fontId="41" fillId="2" borderId="61" xfId="3" applyFont="1" applyFill="1" applyBorder="1" applyAlignment="1">
      <alignment horizontal="center" vertical="center"/>
    </xf>
    <xf numFmtId="0" fontId="41" fillId="2" borderId="63" xfId="3" applyFont="1" applyFill="1" applyBorder="1" applyAlignment="1">
      <alignment horizontal="center" vertical="center"/>
    </xf>
    <xf numFmtId="0" fontId="41" fillId="2" borderId="0" xfId="3" applyFont="1" applyFill="1" applyAlignment="1">
      <alignment horizontal="center" vertical="center"/>
    </xf>
    <xf numFmtId="0" fontId="41" fillId="2" borderId="64" xfId="3" applyFont="1" applyFill="1" applyBorder="1" applyAlignment="1">
      <alignment horizontal="center" vertical="center"/>
    </xf>
    <xf numFmtId="0" fontId="41" fillId="2" borderId="66" xfId="3" applyFont="1" applyFill="1" applyBorder="1" applyAlignment="1">
      <alignment horizontal="center" vertical="center"/>
    </xf>
    <xf numFmtId="0" fontId="41" fillId="2" borderId="67" xfId="3" applyFont="1" applyFill="1" applyBorder="1" applyAlignment="1">
      <alignment horizontal="center" vertical="center"/>
    </xf>
    <xf numFmtId="0" fontId="41" fillId="2" borderId="68" xfId="3" applyFont="1" applyFill="1" applyBorder="1" applyAlignment="1">
      <alignment horizontal="center" vertical="center"/>
    </xf>
    <xf numFmtId="0" fontId="24" fillId="2" borderId="54" xfId="3" applyFont="1" applyFill="1" applyBorder="1" applyAlignment="1">
      <alignment horizontal="right" vertical="center" shrinkToFit="1"/>
    </xf>
    <xf numFmtId="0" fontId="24" fillId="2" borderId="26" xfId="3" applyFont="1" applyFill="1" applyBorder="1" applyAlignment="1">
      <alignment horizontal="right" vertical="center" shrinkToFit="1"/>
    </xf>
    <xf numFmtId="0" fontId="24" fillId="2" borderId="11" xfId="3" applyFont="1" applyFill="1" applyBorder="1" applyAlignment="1">
      <alignment horizontal="right" vertical="center" shrinkToFit="1"/>
    </xf>
    <xf numFmtId="0" fontId="24" fillId="2" borderId="10" xfId="3" applyFont="1" applyFill="1" applyBorder="1" applyAlignment="1">
      <alignment horizontal="right" vertical="center" shrinkToFit="1"/>
    </xf>
    <xf numFmtId="0" fontId="24" fillId="2" borderId="10" xfId="3" applyFont="1" applyFill="1" applyBorder="1" applyAlignment="1">
      <alignment horizontal="center" vertical="center" shrinkToFit="1"/>
    </xf>
    <xf numFmtId="0" fontId="0" fillId="8" borderId="96" xfId="0" applyFill="1" applyBorder="1" applyAlignment="1">
      <alignment horizontal="center"/>
    </xf>
    <xf numFmtId="0" fontId="0" fillId="8" borderId="97" xfId="0" applyFill="1" applyBorder="1" applyAlignment="1">
      <alignment horizontal="center"/>
    </xf>
    <xf numFmtId="0" fontId="6" fillId="8" borderId="96" xfId="0" applyFont="1" applyFill="1" applyBorder="1" applyAlignment="1">
      <alignment horizontal="center" vertical="top"/>
    </xf>
    <xf numFmtId="0" fontId="6" fillId="8" borderId="98" xfId="0" applyFont="1" applyFill="1" applyBorder="1" applyAlignment="1">
      <alignment horizontal="center" vertical="top"/>
    </xf>
    <xf numFmtId="0" fontId="6" fillId="8" borderId="97" xfId="0" applyFont="1" applyFill="1" applyBorder="1" applyAlignment="1">
      <alignment horizontal="center" vertical="top"/>
    </xf>
    <xf numFmtId="0" fontId="0" fillId="8" borderId="19" xfId="0" quotePrefix="1" applyFill="1" applyBorder="1" applyAlignment="1">
      <alignment horizontal="center" vertical="center"/>
    </xf>
    <xf numFmtId="0" fontId="6" fillId="8" borderId="0" xfId="0" applyFont="1" applyFill="1" applyAlignment="1">
      <alignment horizontal="center" vertical="center"/>
    </xf>
    <xf numFmtId="0" fontId="0" fillId="8" borderId="96" xfId="0" applyFill="1" applyBorder="1" applyAlignment="1">
      <alignment horizontal="center" vertical="center"/>
    </xf>
    <xf numFmtId="0" fontId="0" fillId="8" borderId="97" xfId="0" applyFill="1" applyBorder="1" applyAlignment="1">
      <alignment horizontal="center" vertical="center"/>
    </xf>
    <xf numFmtId="0" fontId="67" fillId="8" borderId="96" xfId="0" applyFont="1" applyFill="1" applyBorder="1" applyAlignment="1">
      <alignment horizontal="center" vertical="center"/>
    </xf>
    <xf numFmtId="0" fontId="67" fillId="8" borderId="97" xfId="0" applyFont="1" applyFill="1" applyBorder="1" applyAlignment="1">
      <alignment horizontal="center" vertical="center"/>
    </xf>
  </cellXfs>
  <cellStyles count="9">
    <cellStyle name="桁区切り" xfId="5" builtinId="6"/>
    <cellStyle name="桁区切り 2" xfId="7" xr:uid="{E8A3E040-22F9-4435-9FCB-5A91C96D1BED}"/>
    <cellStyle name="桁区切り 2 3" xfId="4" xr:uid="{00000000-0005-0000-0000-000001000000}"/>
    <cellStyle name="標準" xfId="0" builtinId="0"/>
    <cellStyle name="標準 2 2 2" xfId="1" xr:uid="{00000000-0005-0000-0000-000003000000}"/>
    <cellStyle name="標準_１6年歳暮案内文・・・・・" xfId="6" xr:uid="{B8F724F7-C83F-43E0-9D1C-36F5730FC22B}"/>
    <cellStyle name="標準_18歳暮案内文" xfId="2" xr:uid="{00000000-0005-0000-0000-000004000000}"/>
    <cellStyle name="標準_フォーマット" xfId="8" xr:uid="{5165F0D6-19C7-4E01-B093-8A08DD1CFE93}"/>
    <cellStyle name="標準_一般申込書ベース" xfId="3" xr:uid="{00000000-0005-0000-0000-000005000000}"/>
  </cellStyles>
  <dxfs count="0"/>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30</xdr:col>
      <xdr:colOff>15875</xdr:colOff>
      <xdr:row>13</xdr:row>
      <xdr:rowOff>63500</xdr:rowOff>
    </xdr:from>
    <xdr:to>
      <xdr:col>43</xdr:col>
      <xdr:colOff>184150</xdr:colOff>
      <xdr:row>15</xdr:row>
      <xdr:rowOff>177800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9550" y="3625850"/>
          <a:ext cx="462597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41275</xdr:colOff>
      <xdr:row>1</xdr:row>
      <xdr:rowOff>41275</xdr:rowOff>
    </xdr:from>
    <xdr:to>
      <xdr:col>13</xdr:col>
      <xdr:colOff>79375</xdr:colOff>
      <xdr:row>7</xdr:row>
      <xdr:rowOff>41275</xdr:rowOff>
    </xdr:to>
    <xdr:pic>
      <xdr:nvPicPr>
        <xdr:cNvPr id="2" name="Picture 4" descr="丸大食品 [更新済み]">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2750" y="174625"/>
          <a:ext cx="1276350" cy="800100"/>
        </a:xfrm>
        <a:prstGeom prst="rect">
          <a:avLst/>
        </a:prstGeom>
        <a:noFill/>
        <a:ln w="9252">
          <a:noFill/>
          <a:miter lim="800000"/>
          <a:headEnd/>
          <a:tailEnd/>
        </a:ln>
      </xdr:spPr>
    </xdr:pic>
    <xdr:clientData/>
  </xdr:twoCellAnchor>
  <xdr:twoCellAnchor>
    <xdr:from>
      <xdr:col>71</xdr:col>
      <xdr:colOff>53975</xdr:colOff>
      <xdr:row>1</xdr:row>
      <xdr:rowOff>12700</xdr:rowOff>
    </xdr:from>
    <xdr:to>
      <xdr:col>72</xdr:col>
      <xdr:colOff>69850</xdr:colOff>
      <xdr:row>2</xdr:row>
      <xdr:rowOff>120650</xdr:rowOff>
    </xdr:to>
    <xdr:sp macro="" textlink="">
      <xdr:nvSpPr>
        <xdr:cNvPr id="3" name="上矢印 3">
          <a:extLst>
            <a:ext uri="{FF2B5EF4-FFF2-40B4-BE49-F238E27FC236}">
              <a16:creationId xmlns:a16="http://schemas.microsoft.com/office/drawing/2014/main" id="{00000000-0008-0000-0100-000003000000}"/>
            </a:ext>
          </a:extLst>
        </xdr:cNvPr>
        <xdr:cNvSpPr/>
      </xdr:nvSpPr>
      <xdr:spPr>
        <a:xfrm>
          <a:off x="8845550" y="146050"/>
          <a:ext cx="139700" cy="241300"/>
        </a:xfrm>
        <a:prstGeom prst="upArrow">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78</xdr:col>
      <xdr:colOff>69850</xdr:colOff>
      <xdr:row>1</xdr:row>
      <xdr:rowOff>12700</xdr:rowOff>
    </xdr:from>
    <xdr:to>
      <xdr:col>79</xdr:col>
      <xdr:colOff>85725</xdr:colOff>
      <xdr:row>2</xdr:row>
      <xdr:rowOff>120650</xdr:rowOff>
    </xdr:to>
    <xdr:sp macro="" textlink="">
      <xdr:nvSpPr>
        <xdr:cNvPr id="4" name="上矢印 4">
          <a:extLst>
            <a:ext uri="{FF2B5EF4-FFF2-40B4-BE49-F238E27FC236}">
              <a16:creationId xmlns:a16="http://schemas.microsoft.com/office/drawing/2014/main" id="{00000000-0008-0000-0100-000004000000}"/>
            </a:ext>
          </a:extLst>
        </xdr:cNvPr>
        <xdr:cNvSpPr/>
      </xdr:nvSpPr>
      <xdr:spPr>
        <a:xfrm>
          <a:off x="9728200" y="146050"/>
          <a:ext cx="139700" cy="241300"/>
        </a:xfrm>
        <a:prstGeom prst="upArrow">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35</xdr:col>
      <xdr:colOff>25400</xdr:colOff>
      <xdr:row>114</xdr:row>
      <xdr:rowOff>85725</xdr:rowOff>
    </xdr:from>
    <xdr:to>
      <xdr:col>37</xdr:col>
      <xdr:colOff>25400</xdr:colOff>
      <xdr:row>115</xdr:row>
      <xdr:rowOff>76200</xdr:rowOff>
    </xdr:to>
    <xdr:sp macro="" textlink="">
      <xdr:nvSpPr>
        <xdr:cNvPr id="5" name="AutoShape 2">
          <a:extLst>
            <a:ext uri="{FF2B5EF4-FFF2-40B4-BE49-F238E27FC236}">
              <a16:creationId xmlns:a16="http://schemas.microsoft.com/office/drawing/2014/main" id="{00000000-0008-0000-0100-000005000000}"/>
            </a:ext>
          </a:extLst>
        </xdr:cNvPr>
        <xdr:cNvSpPr>
          <a:spLocks noChangeArrowheads="1"/>
        </xdr:cNvSpPr>
      </xdr:nvSpPr>
      <xdr:spPr bwMode="auto">
        <a:xfrm>
          <a:off x="4359275" y="15325725"/>
          <a:ext cx="247650" cy="123825"/>
        </a:xfrm>
        <a:prstGeom prst="rightArrow">
          <a:avLst>
            <a:gd name="adj1" fmla="val 50000"/>
            <a:gd name="adj2" fmla="val 50000"/>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85</xdr:col>
          <xdr:colOff>95250</xdr:colOff>
          <xdr:row>36</xdr:row>
          <xdr:rowOff>66675</xdr:rowOff>
        </xdr:from>
        <xdr:to>
          <xdr:col>87</xdr:col>
          <xdr:colOff>104775</xdr:colOff>
          <xdr:row>38</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38</xdr:row>
          <xdr:rowOff>76200</xdr:rowOff>
        </xdr:from>
        <xdr:to>
          <xdr:col>87</xdr:col>
          <xdr:colOff>85725</xdr:colOff>
          <xdr:row>40</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40</xdr:row>
          <xdr:rowOff>76200</xdr:rowOff>
        </xdr:from>
        <xdr:to>
          <xdr:col>87</xdr:col>
          <xdr:colOff>104775</xdr:colOff>
          <xdr:row>42</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42</xdr:row>
          <xdr:rowOff>66675</xdr:rowOff>
        </xdr:from>
        <xdr:to>
          <xdr:col>87</xdr:col>
          <xdr:colOff>85725</xdr:colOff>
          <xdr:row>44</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52</xdr:row>
          <xdr:rowOff>66675</xdr:rowOff>
        </xdr:from>
        <xdr:to>
          <xdr:col>87</xdr:col>
          <xdr:colOff>104775</xdr:colOff>
          <xdr:row>54</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54</xdr:row>
          <xdr:rowOff>76200</xdr:rowOff>
        </xdr:from>
        <xdr:to>
          <xdr:col>87</xdr:col>
          <xdr:colOff>85725</xdr:colOff>
          <xdr:row>56</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56</xdr:row>
          <xdr:rowOff>66675</xdr:rowOff>
        </xdr:from>
        <xdr:to>
          <xdr:col>87</xdr:col>
          <xdr:colOff>104775</xdr:colOff>
          <xdr:row>58</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58</xdr:row>
          <xdr:rowOff>66675</xdr:rowOff>
        </xdr:from>
        <xdr:to>
          <xdr:col>87</xdr:col>
          <xdr:colOff>85725</xdr:colOff>
          <xdr:row>60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68</xdr:row>
          <xdr:rowOff>66675</xdr:rowOff>
        </xdr:from>
        <xdr:to>
          <xdr:col>87</xdr:col>
          <xdr:colOff>104775</xdr:colOff>
          <xdr:row>70</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70</xdr:row>
          <xdr:rowOff>76200</xdr:rowOff>
        </xdr:from>
        <xdr:to>
          <xdr:col>87</xdr:col>
          <xdr:colOff>85725</xdr:colOff>
          <xdr:row>72</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72</xdr:row>
          <xdr:rowOff>66675</xdr:rowOff>
        </xdr:from>
        <xdr:to>
          <xdr:col>87</xdr:col>
          <xdr:colOff>104775</xdr:colOff>
          <xdr:row>74</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74</xdr:row>
          <xdr:rowOff>66675</xdr:rowOff>
        </xdr:from>
        <xdr:to>
          <xdr:col>87</xdr:col>
          <xdr:colOff>85725</xdr:colOff>
          <xdr:row>76</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84</xdr:row>
          <xdr:rowOff>66675</xdr:rowOff>
        </xdr:from>
        <xdr:to>
          <xdr:col>87</xdr:col>
          <xdr:colOff>104775</xdr:colOff>
          <xdr:row>86</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86</xdr:row>
          <xdr:rowOff>76200</xdr:rowOff>
        </xdr:from>
        <xdr:to>
          <xdr:col>87</xdr:col>
          <xdr:colOff>85725</xdr:colOff>
          <xdr:row>88</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88</xdr:row>
          <xdr:rowOff>66675</xdr:rowOff>
        </xdr:from>
        <xdr:to>
          <xdr:col>87</xdr:col>
          <xdr:colOff>104775</xdr:colOff>
          <xdr:row>90</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90</xdr:row>
          <xdr:rowOff>66675</xdr:rowOff>
        </xdr:from>
        <xdr:to>
          <xdr:col>87</xdr:col>
          <xdr:colOff>85725</xdr:colOff>
          <xdr:row>92</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100</xdr:row>
          <xdr:rowOff>66675</xdr:rowOff>
        </xdr:from>
        <xdr:to>
          <xdr:col>87</xdr:col>
          <xdr:colOff>104775</xdr:colOff>
          <xdr:row>102</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102</xdr:row>
          <xdr:rowOff>76200</xdr:rowOff>
        </xdr:from>
        <xdr:to>
          <xdr:col>87</xdr:col>
          <xdr:colOff>85725</xdr:colOff>
          <xdr:row>104</xdr:row>
          <xdr:rowOff>66675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104</xdr:row>
          <xdr:rowOff>66675</xdr:rowOff>
        </xdr:from>
        <xdr:to>
          <xdr:col>87</xdr:col>
          <xdr:colOff>104775</xdr:colOff>
          <xdr:row>106</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106</xdr:row>
          <xdr:rowOff>66675</xdr:rowOff>
        </xdr:from>
        <xdr:to>
          <xdr:col>87</xdr:col>
          <xdr:colOff>85725</xdr:colOff>
          <xdr:row>108</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28</xdr:row>
          <xdr:rowOff>38100</xdr:rowOff>
        </xdr:from>
        <xdr:to>
          <xdr:col>9</xdr:col>
          <xdr:colOff>47625</xdr:colOff>
          <xdr:row>29</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66675</xdr:rowOff>
        </xdr:from>
        <xdr:to>
          <xdr:col>9</xdr:col>
          <xdr:colOff>28575</xdr:colOff>
          <xdr:row>31</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76200</xdr:rowOff>
        </xdr:from>
        <xdr:to>
          <xdr:col>14</xdr:col>
          <xdr:colOff>66675</xdr:colOff>
          <xdr:row>31</xdr:row>
          <xdr:rowOff>76200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30</xdr:row>
          <xdr:rowOff>76200</xdr:rowOff>
        </xdr:from>
        <xdr:to>
          <xdr:col>19</xdr:col>
          <xdr:colOff>47625</xdr:colOff>
          <xdr:row>31</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115</xdr:row>
          <xdr:rowOff>66675</xdr:rowOff>
        </xdr:from>
        <xdr:to>
          <xdr:col>57</xdr:col>
          <xdr:colOff>104775</xdr:colOff>
          <xdr:row>116</xdr:row>
          <xdr:rowOff>66675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123825</xdr:colOff>
          <xdr:row>115</xdr:row>
          <xdr:rowOff>66675</xdr:rowOff>
        </xdr:from>
        <xdr:to>
          <xdr:col>66</xdr:col>
          <xdr:colOff>104775</xdr:colOff>
          <xdr:row>116</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52</xdr:row>
          <xdr:rowOff>66675</xdr:rowOff>
        </xdr:from>
        <xdr:to>
          <xdr:col>87</xdr:col>
          <xdr:colOff>104775</xdr:colOff>
          <xdr:row>54</xdr:row>
          <xdr:rowOff>47625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54</xdr:row>
          <xdr:rowOff>76200</xdr:rowOff>
        </xdr:from>
        <xdr:to>
          <xdr:col>87</xdr:col>
          <xdr:colOff>85725</xdr:colOff>
          <xdr:row>56</xdr:row>
          <xdr:rowOff>66675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56</xdr:row>
          <xdr:rowOff>76200</xdr:rowOff>
        </xdr:from>
        <xdr:to>
          <xdr:col>87</xdr:col>
          <xdr:colOff>104775</xdr:colOff>
          <xdr:row>58</xdr:row>
          <xdr:rowOff>66675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58</xdr:row>
          <xdr:rowOff>66675</xdr:rowOff>
        </xdr:from>
        <xdr:to>
          <xdr:col>87</xdr:col>
          <xdr:colOff>85725</xdr:colOff>
          <xdr:row>60</xdr:row>
          <xdr:rowOff>47625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68</xdr:row>
          <xdr:rowOff>66675</xdr:rowOff>
        </xdr:from>
        <xdr:to>
          <xdr:col>87</xdr:col>
          <xdr:colOff>104775</xdr:colOff>
          <xdr:row>70</xdr:row>
          <xdr:rowOff>47625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70</xdr:row>
          <xdr:rowOff>76200</xdr:rowOff>
        </xdr:from>
        <xdr:to>
          <xdr:col>87</xdr:col>
          <xdr:colOff>85725</xdr:colOff>
          <xdr:row>72</xdr:row>
          <xdr:rowOff>66675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72</xdr:row>
          <xdr:rowOff>76200</xdr:rowOff>
        </xdr:from>
        <xdr:to>
          <xdr:col>87</xdr:col>
          <xdr:colOff>104775</xdr:colOff>
          <xdr:row>74</xdr:row>
          <xdr:rowOff>66675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74</xdr:row>
          <xdr:rowOff>66675</xdr:rowOff>
        </xdr:from>
        <xdr:to>
          <xdr:col>87</xdr:col>
          <xdr:colOff>85725</xdr:colOff>
          <xdr:row>76</xdr:row>
          <xdr:rowOff>47625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84</xdr:row>
          <xdr:rowOff>66675</xdr:rowOff>
        </xdr:from>
        <xdr:to>
          <xdr:col>87</xdr:col>
          <xdr:colOff>104775</xdr:colOff>
          <xdr:row>86</xdr:row>
          <xdr:rowOff>47625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86</xdr:row>
          <xdr:rowOff>76200</xdr:rowOff>
        </xdr:from>
        <xdr:to>
          <xdr:col>87</xdr:col>
          <xdr:colOff>85725</xdr:colOff>
          <xdr:row>88</xdr:row>
          <xdr:rowOff>66675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88</xdr:row>
          <xdr:rowOff>76200</xdr:rowOff>
        </xdr:from>
        <xdr:to>
          <xdr:col>87</xdr:col>
          <xdr:colOff>104775</xdr:colOff>
          <xdr:row>90</xdr:row>
          <xdr:rowOff>66675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90</xdr:row>
          <xdr:rowOff>66675</xdr:rowOff>
        </xdr:from>
        <xdr:to>
          <xdr:col>87</xdr:col>
          <xdr:colOff>85725</xdr:colOff>
          <xdr:row>92</xdr:row>
          <xdr:rowOff>47625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100</xdr:row>
          <xdr:rowOff>66675</xdr:rowOff>
        </xdr:from>
        <xdr:to>
          <xdr:col>87</xdr:col>
          <xdr:colOff>104775</xdr:colOff>
          <xdr:row>102</xdr:row>
          <xdr:rowOff>47625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102</xdr:row>
          <xdr:rowOff>76200</xdr:rowOff>
        </xdr:from>
        <xdr:to>
          <xdr:col>87</xdr:col>
          <xdr:colOff>85725</xdr:colOff>
          <xdr:row>104</xdr:row>
          <xdr:rowOff>66675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95250</xdr:colOff>
          <xdr:row>104</xdr:row>
          <xdr:rowOff>76200</xdr:rowOff>
        </xdr:from>
        <xdr:to>
          <xdr:col>87</xdr:col>
          <xdr:colOff>104775</xdr:colOff>
          <xdr:row>106</xdr:row>
          <xdr:rowOff>66675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85725</xdr:colOff>
          <xdr:row>106</xdr:row>
          <xdr:rowOff>66675</xdr:rowOff>
        </xdr:from>
        <xdr:to>
          <xdr:col>87</xdr:col>
          <xdr:colOff>85725</xdr:colOff>
          <xdr:row>108</xdr:row>
          <xdr:rowOff>47625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50800</xdr:colOff>
      <xdr:row>116</xdr:row>
      <xdr:rowOff>127000</xdr:rowOff>
    </xdr:from>
    <xdr:to>
      <xdr:col>75</xdr:col>
      <xdr:colOff>38100</xdr:colOff>
      <xdr:row>125</xdr:row>
      <xdr:rowOff>25400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6357600"/>
          <a:ext cx="9258300" cy="1155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omino1.marudai.co.jp/windows/TEMP/&#20282;&#26360;&#21407;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ashimoto_yasuhiro/Documents/&#9733;&#9733;&#20013;&#20803;/2022&#20013;&#20803;/&#20316;&#26989;&#12539;&#21360;&#21047;&#20381;&#38972;/22&#20013;&#20803;&#20316;&#25104;&#29992;&#12522;&#12473;&#12488;(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伺書原A"/>
    </sheetNames>
    <definedNames>
      <definedName name="伺CLEAR1"/>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計算書付FAXなし) "/>
      <sheetName val="申込書（計算書付) "/>
      <sheetName val="申込書（送料なし)"/>
      <sheetName val="申込書（FAXなし)  "/>
      <sheetName val="申込書（FAX変更) "/>
      <sheetName val="申込書（FAX変更着確認) "/>
      <sheetName val="申込書（通常) "/>
      <sheetName val="作成用リスト"/>
      <sheetName val="一般FAX（通常+自家用）"/>
      <sheetName val="一般FAX（問合2段+自家用） "/>
      <sheetName val="一般FAX（通常）"/>
      <sheetName val="一般FAX（1円切捨）"/>
      <sheetName val="一般FAX（基本版のみ)"/>
      <sheetName val="一般FAX（合体版のみ) "/>
      <sheetName val="一般FAX（問合2段）"/>
      <sheetName val="事前・一般FAXなし（通常+自家用）"/>
      <sheetName val="事前・一般FAXなし（通常+自家用問合2段）"/>
      <sheetName val="事前・一般FAXなし（通常）"/>
      <sheetName val="事前・一般FAXなし（1円切捨)"/>
      <sheetName val="事前・一般FAXなし（基本版のみ)"/>
      <sheetName val="事前・一般FAXなし（合体版のみ)"/>
      <sheetName val="事前・一般FAXなし（問合2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0072</v>
          </cell>
          <cell r="B3" t="str">
            <v>04-0072</v>
          </cell>
          <cell r="E3" t="str">
            <v>棚橋</v>
          </cell>
          <cell r="F3" t="str">
            <v>0072-0</v>
          </cell>
          <cell r="G3" t="str">
            <v>三多摩室内装飾事業協同組合</v>
          </cell>
          <cell r="H3">
            <v>5</v>
          </cell>
          <cell r="I3" t="str">
            <v>○</v>
          </cell>
          <cell r="J3" t="str">
            <v>○</v>
          </cell>
          <cell r="K3" t="str">
            <v>ﾌｫｰﾏｯﾄ</v>
          </cell>
          <cell r="L3" t="str">
            <v>通常+自家用</v>
          </cell>
          <cell r="M3" t="str">
            <v>ﾌｫｰﾏｯﾄ</v>
          </cell>
          <cell r="N3" t="str">
            <v>通常+自家用</v>
          </cell>
          <cell r="O3" t="str">
            <v>変更しない</v>
          </cell>
          <cell r="P3" t="str">
            <v>変更しない</v>
          </cell>
          <cell r="Q3" t="str">
            <v>変更しない</v>
          </cell>
          <cell r="R3" t="str">
            <v>◎</v>
          </cell>
          <cell r="S3" t="str">
            <v>ﾌｫｰﾏｯﾄ</v>
          </cell>
          <cell r="T3" t="str">
            <v>通常</v>
          </cell>
          <cell r="U3" t="str">
            <v>ﾌｫｰﾏｯﾄ</v>
          </cell>
          <cell r="V3" t="str">
            <v>通常</v>
          </cell>
          <cell r="W3" t="str">
            <v>ﾌｫｰﾏｯﾄ</v>
          </cell>
          <cell r="X3" t="str">
            <v>通常</v>
          </cell>
          <cell r="Y3" t="str">
            <v>三多摩室内装飾事業協同組合組合員の皆様へ</v>
          </cell>
          <cell r="AA3" t="str">
            <v>三多摩室内装飾事業協同組合</v>
          </cell>
          <cell r="AB3" t="str">
            <v>丸大食品株式会社</v>
          </cell>
          <cell r="AC3" t="str">
            <v>裏面</v>
          </cell>
          <cell r="AD3" t="str">
            <v>○</v>
          </cell>
          <cell r="AE3" t="str">
            <v>FAX（郵送も可）にて</v>
          </cell>
          <cell r="AF3" t="str">
            <v>○</v>
          </cell>
          <cell r="AG3" t="str">
            <v>○</v>
          </cell>
          <cell r="AH3" t="str">
            <v>○</v>
          </cell>
          <cell r="AI3" t="str">
            <v>○</v>
          </cell>
          <cell r="AJ3" t="str">
            <v>○</v>
          </cell>
          <cell r="AK3" t="str">
            <v>○</v>
          </cell>
          <cell r="AL3" t="str">
            <v>○</v>
          </cell>
          <cell r="AM3" t="str">
            <v>○</v>
          </cell>
          <cell r="AN3" t="str">
            <v>○</v>
          </cell>
          <cell r="AO3">
            <v>30</v>
          </cell>
          <cell r="AP3">
            <v>20</v>
          </cell>
          <cell r="AQ3">
            <v>880</v>
          </cell>
          <cell r="AR3" t="str">
            <v>しない</v>
          </cell>
          <cell r="AS3">
            <v>6</v>
          </cell>
          <cell r="AT3">
            <v>10</v>
          </cell>
          <cell r="AU3" t="str">
            <v>三多摩室内装飾事業　　　　　　協同組合</v>
          </cell>
          <cell r="AV3" t="str">
            <v/>
          </cell>
          <cell r="AW3" t="str">
            <v>貴社名</v>
          </cell>
          <cell r="AX3" t="str">
            <v>TEL</v>
          </cell>
        </row>
        <row r="4">
          <cell r="A4" t="str">
            <v>0073</v>
          </cell>
          <cell r="B4" t="str">
            <v>04-0073</v>
          </cell>
          <cell r="E4" t="str">
            <v>棚橋</v>
          </cell>
          <cell r="F4" t="str">
            <v>0073-0</v>
          </cell>
          <cell r="G4" t="str">
            <v>(公財）東村山市勤労者福祉サービスセンター</v>
          </cell>
          <cell r="H4">
            <v>11</v>
          </cell>
          <cell r="I4" t="str">
            <v>○</v>
          </cell>
          <cell r="J4" t="str">
            <v>○</v>
          </cell>
          <cell r="K4" t="str">
            <v>ﾌｫｰﾏｯﾄ</v>
          </cell>
          <cell r="L4" t="str">
            <v>企業名なし(880)</v>
          </cell>
          <cell r="M4" t="str">
            <v>ﾌｫｰﾏｯﾄ</v>
          </cell>
          <cell r="N4" t="str">
            <v>企業名なし(880)</v>
          </cell>
          <cell r="O4" t="str">
            <v>変更しない</v>
          </cell>
          <cell r="P4" t="str">
            <v>変更しない</v>
          </cell>
          <cell r="Q4" t="str">
            <v>変更しない</v>
          </cell>
          <cell r="R4" t="str">
            <v>×</v>
          </cell>
          <cell r="S4" t="str">
            <v>必要なし</v>
          </cell>
          <cell r="U4" t="str">
            <v>必要なし</v>
          </cell>
          <cell r="V4" t="str">
            <v>通常</v>
          </cell>
          <cell r="W4" t="str">
            <v>必要なし</v>
          </cell>
          <cell r="Y4" t="str">
            <v>お客様各位</v>
          </cell>
          <cell r="AA4" t="str">
            <v/>
          </cell>
          <cell r="AB4" t="str">
            <v>丸大食品株式会社</v>
          </cell>
          <cell r="AC4" t="str">
            <v>裏面</v>
          </cell>
          <cell r="AD4" t="str">
            <v>○</v>
          </cell>
          <cell r="AE4" t="str">
            <v>FAX（郵送も可）にて</v>
          </cell>
          <cell r="AF4" t="str">
            <v>○</v>
          </cell>
          <cell r="AG4" t="str">
            <v>○</v>
          </cell>
          <cell r="AH4" t="str">
            <v>○</v>
          </cell>
          <cell r="AI4" t="str">
            <v>○</v>
          </cell>
          <cell r="AJ4" t="str">
            <v>○</v>
          </cell>
          <cell r="AK4" t="str">
            <v>○</v>
          </cell>
          <cell r="AL4" t="str">
            <v>○</v>
          </cell>
          <cell r="AM4" t="str">
            <v>○</v>
          </cell>
          <cell r="AN4" t="str">
            <v>○</v>
          </cell>
          <cell r="AO4">
            <v>30</v>
          </cell>
          <cell r="AP4">
            <v>20</v>
          </cell>
          <cell r="AQ4">
            <v>880</v>
          </cell>
          <cell r="AR4" t="str">
            <v>しない</v>
          </cell>
          <cell r="AS4">
            <v>6</v>
          </cell>
          <cell r="AT4">
            <v>10</v>
          </cell>
        </row>
        <row r="5">
          <cell r="A5" t="str">
            <v>0077</v>
          </cell>
          <cell r="B5" t="str">
            <v>04-0077</v>
          </cell>
          <cell r="E5" t="str">
            <v>棚橋</v>
          </cell>
          <cell r="F5" t="str">
            <v>0077-0</v>
          </cell>
          <cell r="G5" t="str">
            <v>三多摩管工事協同組合</v>
          </cell>
          <cell r="H5">
            <v>12</v>
          </cell>
          <cell r="I5" t="str">
            <v>○</v>
          </cell>
          <cell r="J5" t="str">
            <v>○</v>
          </cell>
          <cell r="K5" t="str">
            <v>ﾌｫｰﾏｯﾄ</v>
          </cell>
          <cell r="L5" t="str">
            <v>通常+自家用</v>
          </cell>
          <cell r="M5" t="str">
            <v>ﾌｫｰﾏｯﾄ</v>
          </cell>
          <cell r="N5" t="str">
            <v>通常+自家用</v>
          </cell>
          <cell r="O5" t="str">
            <v>変更しない</v>
          </cell>
          <cell r="P5" t="str">
            <v>変更しない</v>
          </cell>
          <cell r="Q5" t="str">
            <v>変更しない</v>
          </cell>
          <cell r="R5" t="str">
            <v>◎</v>
          </cell>
          <cell r="S5" t="str">
            <v>ﾌｫｰﾏｯﾄ</v>
          </cell>
          <cell r="T5" t="str">
            <v>通常</v>
          </cell>
          <cell r="U5" t="str">
            <v>ﾌｫｰﾏｯﾄ</v>
          </cell>
          <cell r="V5" t="str">
            <v>通常</v>
          </cell>
          <cell r="W5" t="str">
            <v>ﾌｫｰﾏｯﾄ</v>
          </cell>
          <cell r="X5" t="str">
            <v>通常</v>
          </cell>
          <cell r="Y5" t="str">
            <v>三多摩管工事協同組合組合員の皆様へ</v>
          </cell>
          <cell r="AA5" t="str">
            <v>三多摩管工事協同組合</v>
          </cell>
          <cell r="AB5" t="str">
            <v>丸大食品株式会社</v>
          </cell>
          <cell r="AC5" t="str">
            <v>裏面</v>
          </cell>
          <cell r="AD5" t="str">
            <v>○</v>
          </cell>
          <cell r="AE5" t="str">
            <v>FAX（郵送も可）にて</v>
          </cell>
          <cell r="AF5" t="str">
            <v>○</v>
          </cell>
          <cell r="AG5" t="str">
            <v>○</v>
          </cell>
          <cell r="AH5" t="str">
            <v>○</v>
          </cell>
          <cell r="AI5" t="str">
            <v>○</v>
          </cell>
          <cell r="AJ5" t="str">
            <v>○</v>
          </cell>
          <cell r="AK5" t="str">
            <v>○</v>
          </cell>
          <cell r="AL5" t="str">
            <v>○</v>
          </cell>
          <cell r="AM5" t="str">
            <v>○</v>
          </cell>
          <cell r="AN5" t="str">
            <v>○</v>
          </cell>
          <cell r="AO5">
            <v>30</v>
          </cell>
          <cell r="AP5">
            <v>20</v>
          </cell>
          <cell r="AQ5">
            <v>880</v>
          </cell>
          <cell r="AR5" t="str">
            <v>しない</v>
          </cell>
          <cell r="AS5">
            <v>6</v>
          </cell>
          <cell r="AT5">
            <v>10</v>
          </cell>
          <cell r="AU5" t="str">
            <v>三多摩管工事協同組合</v>
          </cell>
          <cell r="AV5" t="str">
            <v>16</v>
          </cell>
          <cell r="AW5" t="str">
            <v>支部名</v>
          </cell>
          <cell r="AX5" t="str">
            <v>貴社名</v>
          </cell>
        </row>
        <row r="6">
          <cell r="A6" t="str">
            <v>0078</v>
          </cell>
          <cell r="B6" t="str">
            <v>04-0078</v>
          </cell>
          <cell r="E6" t="str">
            <v>棚橋</v>
          </cell>
          <cell r="F6" t="str">
            <v>0078-0</v>
          </cell>
          <cell r="G6" t="str">
            <v>（公社）八王子市勤労者福祉サービス</v>
          </cell>
          <cell r="H6">
            <v>81</v>
          </cell>
          <cell r="I6" t="str">
            <v>○</v>
          </cell>
          <cell r="J6" t="str">
            <v>○</v>
          </cell>
          <cell r="K6" t="str">
            <v>ﾌｫｰﾏｯﾄ</v>
          </cell>
          <cell r="L6" t="str">
            <v>通常+自家用</v>
          </cell>
          <cell r="M6" t="str">
            <v>ﾌｫｰﾏｯﾄ</v>
          </cell>
          <cell r="N6" t="str">
            <v>通常+自家用</v>
          </cell>
          <cell r="O6" t="str">
            <v>変更しない</v>
          </cell>
          <cell r="P6" t="str">
            <v>変更しない</v>
          </cell>
          <cell r="Q6" t="str">
            <v>変更しない</v>
          </cell>
          <cell r="R6" t="str">
            <v>◎</v>
          </cell>
          <cell r="S6" t="str">
            <v>ﾌｫｰﾏｯﾄ</v>
          </cell>
          <cell r="T6" t="str">
            <v>通常</v>
          </cell>
          <cell r="U6" t="str">
            <v>ﾌｫｰﾏｯﾄ</v>
          </cell>
          <cell r="V6" t="str">
            <v>通常</v>
          </cell>
          <cell r="W6" t="str">
            <v>ﾌｫｰﾏｯﾄ</v>
          </cell>
          <cell r="X6" t="str">
            <v>通常</v>
          </cell>
          <cell r="Y6" t="str">
            <v>やまゆりセンター会員の皆様へ</v>
          </cell>
          <cell r="AA6" t="str">
            <v>（公社） 八王子市勤労者福祉サービスセンター・事務局</v>
          </cell>
          <cell r="AB6" t="str">
            <v>丸大食品株式会社</v>
          </cell>
          <cell r="AC6" t="str">
            <v>裏面</v>
          </cell>
          <cell r="AD6" t="str">
            <v>○</v>
          </cell>
          <cell r="AE6" t="str">
            <v>FAX（郵送も可）にて</v>
          </cell>
          <cell r="AF6" t="str">
            <v>○</v>
          </cell>
          <cell r="AG6" t="str">
            <v>○</v>
          </cell>
          <cell r="AH6" t="str">
            <v>○</v>
          </cell>
          <cell r="AI6" t="str">
            <v>○</v>
          </cell>
          <cell r="AJ6" t="str">
            <v>○</v>
          </cell>
          <cell r="AK6" t="str">
            <v>○</v>
          </cell>
          <cell r="AL6" t="str">
            <v>○</v>
          </cell>
          <cell r="AM6" t="str">
            <v>○</v>
          </cell>
          <cell r="AN6" t="str">
            <v>○</v>
          </cell>
          <cell r="AO6">
            <v>30</v>
          </cell>
          <cell r="AP6">
            <v>20</v>
          </cell>
          <cell r="AQ6">
            <v>770</v>
          </cell>
          <cell r="AR6" t="str">
            <v>しない</v>
          </cell>
          <cell r="AS6">
            <v>5</v>
          </cell>
          <cell r="AT6">
            <v>11</v>
          </cell>
          <cell r="AU6" t="str">
            <v>（公社）八王子市勤労者福祉サービスセンター</v>
          </cell>
          <cell r="AV6" t="str">
            <v>14</v>
          </cell>
          <cell r="AW6" t="str">
            <v>会員様ご本人</v>
          </cell>
          <cell r="AX6" t="str">
            <v>TEL</v>
          </cell>
        </row>
        <row r="7">
          <cell r="A7" t="str">
            <v>0078-1</v>
          </cell>
          <cell r="B7" t="str">
            <v>04-0078-1</v>
          </cell>
          <cell r="E7" t="str">
            <v>棚橋</v>
          </cell>
          <cell r="F7" t="str">
            <v>0078-1</v>
          </cell>
          <cell r="G7" t="str">
            <v>株式会社古賀建築事務所</v>
          </cell>
          <cell r="H7">
            <v>2</v>
          </cell>
          <cell r="I7" t="str">
            <v>○</v>
          </cell>
          <cell r="J7" t="str">
            <v>○</v>
          </cell>
          <cell r="K7" t="str">
            <v>ﾌｫｰﾏｯﾄ</v>
          </cell>
          <cell r="L7" t="str">
            <v>通常+自家用</v>
          </cell>
          <cell r="M7" t="str">
            <v>ﾌｫｰﾏｯﾄ</v>
          </cell>
          <cell r="N7" t="str">
            <v>通常+自家用</v>
          </cell>
          <cell r="O7" t="str">
            <v>変更しない</v>
          </cell>
          <cell r="P7" t="str">
            <v>変更しない</v>
          </cell>
          <cell r="Q7" t="str">
            <v>変更しない</v>
          </cell>
          <cell r="R7" t="str">
            <v>×</v>
          </cell>
          <cell r="S7" t="str">
            <v>必要なし</v>
          </cell>
          <cell r="U7" t="str">
            <v>必要なし</v>
          </cell>
          <cell r="W7" t="str">
            <v>必要なし</v>
          </cell>
          <cell r="Y7" t="str">
            <v>株式会社古賀建築事務所　様</v>
          </cell>
          <cell r="Z7" t="str">
            <v>★人気のハムギフト、嬉しい送料無料！★</v>
          </cell>
          <cell r="AB7" t="str">
            <v>丸大食品株式会社</v>
          </cell>
          <cell r="AC7" t="str">
            <v>裏面</v>
          </cell>
          <cell r="AD7" t="str">
            <v>○</v>
          </cell>
          <cell r="AF7" t="str">
            <v>○</v>
          </cell>
          <cell r="AG7" t="str">
            <v>○</v>
          </cell>
          <cell r="AH7" t="str">
            <v>○</v>
          </cell>
          <cell r="AI7" t="str">
            <v>○</v>
          </cell>
          <cell r="AJ7" t="str">
            <v>○</v>
          </cell>
          <cell r="AK7" t="str">
            <v>○</v>
          </cell>
          <cell r="AL7" t="str">
            <v>○</v>
          </cell>
          <cell r="AM7" t="str">
            <v>○</v>
          </cell>
          <cell r="AN7" t="str">
            <v>○</v>
          </cell>
          <cell r="AO7">
            <v>30</v>
          </cell>
          <cell r="AP7">
            <v>20</v>
          </cell>
          <cell r="AQ7" t="str">
            <v>無料</v>
          </cell>
          <cell r="AR7" t="str">
            <v>しない</v>
          </cell>
        </row>
        <row r="8">
          <cell r="A8" t="str">
            <v>0078-2</v>
          </cell>
          <cell r="B8" t="str">
            <v>04-0078-2</v>
          </cell>
          <cell r="E8" t="str">
            <v>棚橋</v>
          </cell>
          <cell r="F8" t="str">
            <v>0078-2</v>
          </cell>
          <cell r="G8" t="str">
            <v>株式会社かんべ</v>
          </cell>
          <cell r="H8">
            <v>1</v>
          </cell>
          <cell r="I8" t="str">
            <v>○</v>
          </cell>
          <cell r="J8" t="str">
            <v>○</v>
          </cell>
          <cell r="K8" t="str">
            <v>ﾌｫｰﾏｯﾄ</v>
          </cell>
          <cell r="L8" t="str">
            <v>通常+自家用</v>
          </cell>
          <cell r="M8" t="str">
            <v>ﾌｫｰﾏｯﾄ</v>
          </cell>
          <cell r="N8" t="str">
            <v>通常+自家用</v>
          </cell>
          <cell r="O8" t="str">
            <v>変更しない</v>
          </cell>
          <cell r="P8" t="str">
            <v>変更しない</v>
          </cell>
          <cell r="Q8" t="str">
            <v>変更しない</v>
          </cell>
          <cell r="R8" t="str">
            <v>×</v>
          </cell>
          <cell r="S8" t="str">
            <v>必要なし</v>
          </cell>
          <cell r="U8" t="str">
            <v>必要なし</v>
          </cell>
          <cell r="W8" t="str">
            <v>必要なし</v>
          </cell>
          <cell r="Y8" t="str">
            <v>株式会社かんべ　様</v>
          </cell>
          <cell r="Z8" t="str">
            <v>★人気のハムギフト、嬉しい送料無料！★</v>
          </cell>
          <cell r="AB8" t="str">
            <v>丸大食品株式会社</v>
          </cell>
          <cell r="AC8" t="str">
            <v>裏面</v>
          </cell>
          <cell r="AD8" t="str">
            <v>○</v>
          </cell>
          <cell r="AF8" t="str">
            <v>○</v>
          </cell>
          <cell r="AG8" t="str">
            <v>○</v>
          </cell>
          <cell r="AH8" t="str">
            <v>○</v>
          </cell>
          <cell r="AI8" t="str">
            <v>○</v>
          </cell>
          <cell r="AJ8" t="str">
            <v>○</v>
          </cell>
          <cell r="AK8" t="str">
            <v>○</v>
          </cell>
          <cell r="AL8" t="str">
            <v>○</v>
          </cell>
          <cell r="AM8" t="str">
            <v>○</v>
          </cell>
          <cell r="AN8" t="str">
            <v>○</v>
          </cell>
          <cell r="AO8">
            <v>30</v>
          </cell>
          <cell r="AP8">
            <v>20</v>
          </cell>
          <cell r="AQ8" t="str">
            <v>無料</v>
          </cell>
          <cell r="AR8" t="str">
            <v>しない</v>
          </cell>
        </row>
        <row r="9">
          <cell r="A9" t="str">
            <v>0082</v>
          </cell>
          <cell r="B9" t="str">
            <v>04-0082</v>
          </cell>
          <cell r="E9" t="str">
            <v>棚橋</v>
          </cell>
          <cell r="F9" t="str">
            <v>0082-0</v>
          </cell>
          <cell r="G9" t="str">
            <v>小金井市勤労者福祉サービスセンター</v>
          </cell>
          <cell r="H9">
            <v>13</v>
          </cell>
          <cell r="I9" t="str">
            <v>○</v>
          </cell>
          <cell r="J9" t="str">
            <v>○</v>
          </cell>
          <cell r="K9" t="str">
            <v>ﾌｫｰﾏｯﾄ</v>
          </cell>
          <cell r="L9" t="str">
            <v>企業名なし(880)</v>
          </cell>
          <cell r="M9" t="str">
            <v>ﾌｫｰﾏｯﾄ</v>
          </cell>
          <cell r="N9" t="str">
            <v>企業名なし(880)</v>
          </cell>
          <cell r="O9" t="str">
            <v>変更しない</v>
          </cell>
          <cell r="P9" t="str">
            <v>変更しない</v>
          </cell>
          <cell r="Q9" t="str">
            <v>変更しない</v>
          </cell>
          <cell r="R9" t="str">
            <v>×</v>
          </cell>
          <cell r="S9" t="str">
            <v>必要なし</v>
          </cell>
          <cell r="U9" t="str">
            <v>必要なし</v>
          </cell>
          <cell r="W9" t="str">
            <v>必要なし</v>
          </cell>
          <cell r="Y9" t="str">
            <v>お客様各位</v>
          </cell>
          <cell r="AB9" t="str">
            <v>丸大食品株式会社</v>
          </cell>
          <cell r="AC9" t="str">
            <v>裏面</v>
          </cell>
          <cell r="AD9" t="str">
            <v>○</v>
          </cell>
          <cell r="AE9" t="str">
            <v>FAX（郵送も可）にて</v>
          </cell>
          <cell r="AF9" t="str">
            <v>○</v>
          </cell>
          <cell r="AG9" t="str">
            <v>○</v>
          </cell>
          <cell r="AH9" t="str">
            <v>○</v>
          </cell>
          <cell r="AI9" t="str">
            <v>○</v>
          </cell>
          <cell r="AJ9" t="str">
            <v>○</v>
          </cell>
          <cell r="AK9" t="str">
            <v>○</v>
          </cell>
          <cell r="AL9" t="str">
            <v>○</v>
          </cell>
          <cell r="AM9" t="str">
            <v>○</v>
          </cell>
          <cell r="AN9" t="str">
            <v>○</v>
          </cell>
          <cell r="AO9">
            <v>30</v>
          </cell>
          <cell r="AP9">
            <v>20</v>
          </cell>
          <cell r="AQ9">
            <v>880</v>
          </cell>
          <cell r="AR9" t="str">
            <v>しない</v>
          </cell>
          <cell r="AS9">
            <v>6</v>
          </cell>
          <cell r="AT9">
            <v>11</v>
          </cell>
        </row>
        <row r="10">
          <cell r="A10" t="str">
            <v>0084</v>
          </cell>
          <cell r="B10" t="str">
            <v>04-0084</v>
          </cell>
          <cell r="E10" t="str">
            <v>棚橋</v>
          </cell>
          <cell r="F10" t="str">
            <v>0084-0</v>
          </cell>
          <cell r="G10" t="str">
            <v>（一社）日野市勤労者福祉サービスセンター</v>
          </cell>
          <cell r="H10">
            <v>18</v>
          </cell>
          <cell r="I10" t="str">
            <v>○</v>
          </cell>
          <cell r="J10" t="str">
            <v>○</v>
          </cell>
          <cell r="K10" t="str">
            <v>ﾌｫｰﾏｯﾄ</v>
          </cell>
          <cell r="L10" t="str">
            <v>企業名なし(880)</v>
          </cell>
          <cell r="M10" t="str">
            <v>ﾌｫｰﾏｯﾄ</v>
          </cell>
          <cell r="N10" t="str">
            <v>企業名なし(880)</v>
          </cell>
          <cell r="O10" t="str">
            <v>変更しない</v>
          </cell>
          <cell r="P10" t="str">
            <v>変更しない</v>
          </cell>
          <cell r="Q10" t="str">
            <v>変更しない</v>
          </cell>
          <cell r="R10" t="str">
            <v>×</v>
          </cell>
          <cell r="S10" t="str">
            <v>必要なし</v>
          </cell>
          <cell r="U10" t="str">
            <v>必要なし</v>
          </cell>
          <cell r="W10" t="str">
            <v>必要なし</v>
          </cell>
          <cell r="Y10" t="str">
            <v>お客様各位</v>
          </cell>
          <cell r="AB10" t="str">
            <v>丸大食品株式会社</v>
          </cell>
          <cell r="AC10" t="str">
            <v>裏面</v>
          </cell>
          <cell r="AD10" t="str">
            <v>○</v>
          </cell>
          <cell r="AE10" t="str">
            <v>FAX（郵送も可）にて</v>
          </cell>
          <cell r="AF10" t="str">
            <v>○</v>
          </cell>
          <cell r="AG10" t="str">
            <v>○</v>
          </cell>
          <cell r="AH10" t="str">
            <v>○</v>
          </cell>
          <cell r="AI10" t="str">
            <v>○</v>
          </cell>
          <cell r="AJ10" t="str">
            <v>○</v>
          </cell>
          <cell r="AK10" t="str">
            <v>○</v>
          </cell>
          <cell r="AL10" t="str">
            <v>○</v>
          </cell>
          <cell r="AM10" t="str">
            <v>○</v>
          </cell>
          <cell r="AN10" t="str">
            <v>○</v>
          </cell>
          <cell r="AO10">
            <v>30</v>
          </cell>
          <cell r="AP10">
            <v>20</v>
          </cell>
          <cell r="AQ10">
            <v>880</v>
          </cell>
          <cell r="AR10" t="str">
            <v>しない</v>
          </cell>
          <cell r="AS10">
            <v>6</v>
          </cell>
          <cell r="AT10">
            <v>11</v>
          </cell>
        </row>
        <row r="11">
          <cell r="A11" t="str">
            <v>0109</v>
          </cell>
          <cell r="B11" t="str">
            <v>04-0109</v>
          </cell>
          <cell r="E11" t="str">
            <v>棚橋</v>
          </cell>
          <cell r="F11" t="str">
            <v>0109-0</v>
          </cell>
          <cell r="G11" t="str">
            <v>（公財）府中市勤労者福祉振興公社</v>
          </cell>
          <cell r="H11">
            <v>36</v>
          </cell>
          <cell r="I11" t="str">
            <v>○</v>
          </cell>
          <cell r="J11" t="str">
            <v>○</v>
          </cell>
          <cell r="K11" t="str">
            <v>ﾌｫｰﾏｯﾄ</v>
          </cell>
          <cell r="L11" t="str">
            <v>通常+自家用</v>
          </cell>
          <cell r="M11" t="str">
            <v>ﾌｫｰﾏｯﾄ</v>
          </cell>
          <cell r="N11" t="str">
            <v>通常+自家用</v>
          </cell>
          <cell r="O11" t="str">
            <v>変更しない</v>
          </cell>
          <cell r="P11" t="str">
            <v>変更しない</v>
          </cell>
          <cell r="Q11" t="str">
            <v>変更しない</v>
          </cell>
          <cell r="R11" t="str">
            <v>◎</v>
          </cell>
          <cell r="S11" t="str">
            <v>ﾌｫｰﾏｯﾄ</v>
          </cell>
          <cell r="T11" t="str">
            <v>通常</v>
          </cell>
          <cell r="U11" t="str">
            <v>ﾌｫｰﾏｯﾄ</v>
          </cell>
          <cell r="V11" t="str">
            <v>通常</v>
          </cell>
          <cell r="W11" t="str">
            <v>ﾌｫｰﾏｯﾄ</v>
          </cell>
          <cell r="X11" t="str">
            <v>通常</v>
          </cell>
          <cell r="Y11" t="str">
            <v>（公財）府中市勤労者福祉振興公社会員の皆様へ</v>
          </cell>
          <cell r="AA11" t="str">
            <v>公益財団法人 府中市勤労者福祉振興公社</v>
          </cell>
          <cell r="AB11" t="str">
            <v>丸大食品株式会社</v>
          </cell>
          <cell r="AC11" t="str">
            <v>裏面</v>
          </cell>
          <cell r="AD11" t="str">
            <v>○</v>
          </cell>
          <cell r="AE11" t="str">
            <v>FAX（郵送も可）にて</v>
          </cell>
          <cell r="AF11" t="str">
            <v>○</v>
          </cell>
          <cell r="AG11" t="str">
            <v>○</v>
          </cell>
          <cell r="AH11" t="str">
            <v>○</v>
          </cell>
          <cell r="AI11" t="str">
            <v>○</v>
          </cell>
          <cell r="AJ11" t="str">
            <v>○</v>
          </cell>
          <cell r="AK11" t="str">
            <v>○</v>
          </cell>
          <cell r="AL11" t="str">
            <v>○</v>
          </cell>
          <cell r="AM11" t="str">
            <v>○</v>
          </cell>
          <cell r="AN11" t="str">
            <v>○</v>
          </cell>
          <cell r="AO11">
            <v>33.332999999999998</v>
          </cell>
          <cell r="AP11">
            <v>20</v>
          </cell>
          <cell r="AQ11">
            <v>880</v>
          </cell>
          <cell r="AR11" t="str">
            <v>しない</v>
          </cell>
          <cell r="AS11">
            <v>5</v>
          </cell>
          <cell r="AT11">
            <v>10</v>
          </cell>
          <cell r="AU11" t="str">
            <v>（公財）府中市勤労者福祉振興公社</v>
          </cell>
          <cell r="AV11" t="str">
            <v/>
          </cell>
          <cell r="AW11" t="str">
            <v>貴社名</v>
          </cell>
          <cell r="AX11" t="str">
            <v>ＴＥＬ</v>
          </cell>
        </row>
        <row r="12">
          <cell r="A12" t="str">
            <v>0109-1</v>
          </cell>
          <cell r="B12" t="str">
            <v>04-0109-1</v>
          </cell>
          <cell r="E12" t="str">
            <v>棚橋</v>
          </cell>
          <cell r="F12" t="str">
            <v>0109-1</v>
          </cell>
          <cell r="G12" t="str">
            <v>有限会社　事務サービス</v>
          </cell>
          <cell r="H12">
            <v>2</v>
          </cell>
          <cell r="I12" t="str">
            <v>○</v>
          </cell>
          <cell r="J12" t="str">
            <v>○</v>
          </cell>
          <cell r="K12" t="str">
            <v>ﾌｫｰﾏｯﾄ</v>
          </cell>
          <cell r="L12" t="str">
            <v>通常+自家用</v>
          </cell>
          <cell r="M12" t="str">
            <v>ﾌｫｰﾏｯﾄ</v>
          </cell>
          <cell r="N12" t="str">
            <v>通常+自家用</v>
          </cell>
          <cell r="O12" t="str">
            <v>変更しない</v>
          </cell>
          <cell r="P12" t="str">
            <v>変更しない</v>
          </cell>
          <cell r="Q12" t="str">
            <v>変更しない</v>
          </cell>
          <cell r="R12" t="str">
            <v>×</v>
          </cell>
          <cell r="S12" t="str">
            <v>必要なし</v>
          </cell>
          <cell r="U12" t="str">
            <v>必要なし</v>
          </cell>
          <cell r="W12" t="str">
            <v>必要なし</v>
          </cell>
          <cell r="Y12" t="str">
            <v>有限会社　事務サービス様</v>
          </cell>
          <cell r="AB12" t="str">
            <v>丸大食品株式会社</v>
          </cell>
          <cell r="AD12" t="str">
            <v>○</v>
          </cell>
          <cell r="AH12" t="str">
            <v>○</v>
          </cell>
          <cell r="AI12" t="str">
            <v>○</v>
          </cell>
          <cell r="AJ12" t="str">
            <v>○</v>
          </cell>
          <cell r="AK12" t="str">
            <v>○</v>
          </cell>
          <cell r="AL12" t="str">
            <v>○</v>
          </cell>
          <cell r="AM12" t="str">
            <v>○</v>
          </cell>
          <cell r="AN12" t="str">
            <v>○</v>
          </cell>
          <cell r="AO12">
            <v>33.332999999999998</v>
          </cell>
          <cell r="AP12">
            <v>20</v>
          </cell>
          <cell r="AQ12">
            <v>770</v>
          </cell>
          <cell r="AR12" t="str">
            <v>しない</v>
          </cell>
        </row>
        <row r="13">
          <cell r="A13" t="str">
            <v>0133</v>
          </cell>
          <cell r="B13" t="str">
            <v>04-0133</v>
          </cell>
          <cell r="E13" t="str">
            <v>棚橋</v>
          </cell>
          <cell r="F13" t="str">
            <v>0133-0</v>
          </cell>
          <cell r="G13" t="str">
            <v>執行政人</v>
          </cell>
          <cell r="H13">
            <v>2</v>
          </cell>
          <cell r="I13" t="str">
            <v>○</v>
          </cell>
          <cell r="J13" t="str">
            <v>○</v>
          </cell>
          <cell r="K13" t="str">
            <v>ﾌｫｰﾏｯﾄ</v>
          </cell>
          <cell r="L13" t="str">
            <v>通常+自家用</v>
          </cell>
          <cell r="M13" t="str">
            <v>ﾌｫｰﾏｯﾄ</v>
          </cell>
          <cell r="N13" t="str">
            <v>通常+自家用</v>
          </cell>
          <cell r="O13" t="str">
            <v>変更しない</v>
          </cell>
          <cell r="P13" t="str">
            <v>変更しない</v>
          </cell>
          <cell r="Q13" t="str">
            <v>変更しない</v>
          </cell>
          <cell r="R13" t="str">
            <v>×</v>
          </cell>
          <cell r="S13" t="str">
            <v>必要なし</v>
          </cell>
          <cell r="T13" t="str">
            <v>通常</v>
          </cell>
          <cell r="U13" t="str">
            <v>必要なし</v>
          </cell>
          <cell r="W13" t="str">
            <v>ﾌｫｰﾏｯﾄ</v>
          </cell>
          <cell r="X13" t="str">
            <v>通常</v>
          </cell>
          <cell r="Y13" t="str">
            <v>お客様各位</v>
          </cell>
          <cell r="AB13" t="str">
            <v>丸大食品株式会社</v>
          </cell>
          <cell r="AC13" t="str">
            <v>裏面</v>
          </cell>
          <cell r="AD13" t="str">
            <v>○</v>
          </cell>
          <cell r="AE13" t="str">
            <v>ＦＡＸ又は郵送にて</v>
          </cell>
          <cell r="AF13" t="str">
            <v>○</v>
          </cell>
          <cell r="AG13" t="str">
            <v>○</v>
          </cell>
          <cell r="AH13" t="str">
            <v>○</v>
          </cell>
          <cell r="AI13" t="str">
            <v>○</v>
          </cell>
          <cell r="AJ13" t="str">
            <v>○</v>
          </cell>
          <cell r="AK13" t="str">
            <v>○</v>
          </cell>
          <cell r="AL13" t="str">
            <v>○</v>
          </cell>
          <cell r="AM13" t="str">
            <v>○</v>
          </cell>
          <cell r="AN13" t="str">
            <v>○</v>
          </cell>
          <cell r="AO13">
            <v>30</v>
          </cell>
          <cell r="AQ13">
            <v>770</v>
          </cell>
          <cell r="AR13" t="str">
            <v>する</v>
          </cell>
          <cell r="AS13">
            <v>6</v>
          </cell>
        </row>
        <row r="14">
          <cell r="A14" t="str">
            <v>0134</v>
          </cell>
          <cell r="B14" t="str">
            <v>04-0134</v>
          </cell>
          <cell r="E14" t="str">
            <v>棚橋</v>
          </cell>
          <cell r="F14" t="str">
            <v>0134-0</v>
          </cell>
          <cell r="G14" t="str">
            <v>執行優子</v>
          </cell>
          <cell r="H14">
            <v>1</v>
          </cell>
          <cell r="I14" t="str">
            <v>○</v>
          </cell>
          <cell r="J14" t="str">
            <v>○</v>
          </cell>
          <cell r="K14" t="str">
            <v>ﾌｫｰﾏｯﾄ</v>
          </cell>
          <cell r="L14" t="str">
            <v>通常+自家用</v>
          </cell>
          <cell r="M14" t="str">
            <v>ﾌｫｰﾏｯﾄ</v>
          </cell>
          <cell r="N14" t="str">
            <v>通常+自家用</v>
          </cell>
          <cell r="O14" t="str">
            <v>変更しない</v>
          </cell>
          <cell r="P14" t="str">
            <v>変更しない</v>
          </cell>
          <cell r="Q14" t="str">
            <v>変更しない</v>
          </cell>
          <cell r="R14" t="str">
            <v>×</v>
          </cell>
          <cell r="S14" t="str">
            <v>必要なし</v>
          </cell>
          <cell r="T14" t="str">
            <v>通常</v>
          </cell>
          <cell r="U14" t="str">
            <v>必要なし</v>
          </cell>
          <cell r="W14" t="str">
            <v>ﾌｫｰﾏｯﾄ</v>
          </cell>
          <cell r="X14" t="str">
            <v>通常</v>
          </cell>
          <cell r="Y14" t="str">
            <v>お客様各位</v>
          </cell>
          <cell r="AB14" t="str">
            <v>丸大食品株式会社</v>
          </cell>
          <cell r="AC14" t="str">
            <v>裏面</v>
          </cell>
          <cell r="AD14" t="str">
            <v>○</v>
          </cell>
          <cell r="AE14" t="str">
            <v>ＦＡＸ又は郵送にて</v>
          </cell>
          <cell r="AF14" t="str">
            <v>○</v>
          </cell>
          <cell r="AG14" t="str">
            <v>○</v>
          </cell>
          <cell r="AH14" t="str">
            <v>○</v>
          </cell>
          <cell r="AI14" t="str">
            <v>○</v>
          </cell>
          <cell r="AJ14" t="str">
            <v>○</v>
          </cell>
          <cell r="AK14" t="str">
            <v>○</v>
          </cell>
          <cell r="AL14" t="str">
            <v>○</v>
          </cell>
          <cell r="AM14" t="str">
            <v>○</v>
          </cell>
          <cell r="AN14" t="str">
            <v>○</v>
          </cell>
          <cell r="AO14">
            <v>30</v>
          </cell>
          <cell r="AQ14">
            <v>770</v>
          </cell>
          <cell r="AR14" t="str">
            <v>する</v>
          </cell>
          <cell r="AS14">
            <v>6</v>
          </cell>
        </row>
        <row r="15">
          <cell r="A15" t="str">
            <v>0778</v>
          </cell>
          <cell r="B15" t="str">
            <v>04-0778</v>
          </cell>
          <cell r="E15" t="str">
            <v>棚橋</v>
          </cell>
          <cell r="F15" t="str">
            <v>0778-0</v>
          </cell>
          <cell r="G15" t="str">
            <v>（株）フジ食品</v>
          </cell>
          <cell r="H15">
            <v>77</v>
          </cell>
          <cell r="I15" t="str">
            <v>○</v>
          </cell>
          <cell r="J15" t="str">
            <v>○</v>
          </cell>
          <cell r="K15" t="str">
            <v>一般と同じ(ＦＡＸあり)</v>
          </cell>
          <cell r="L15" t="str">
            <v>問合2段+自家用</v>
          </cell>
          <cell r="M15" t="str">
            <v>ﾌｫｰﾏｯﾄ</v>
          </cell>
          <cell r="N15" t="str">
            <v>ＦＡＸあり（自家用問合2段）</v>
          </cell>
          <cell r="O15" t="str">
            <v>変更する</v>
          </cell>
          <cell r="P15" t="str">
            <v>変更する</v>
          </cell>
          <cell r="Q15" t="str">
            <v>変更する</v>
          </cell>
          <cell r="R15" t="str">
            <v>◎</v>
          </cell>
          <cell r="S15" t="str">
            <v>＠</v>
          </cell>
          <cell r="T15" t="str">
            <v>問合2段+自家用</v>
          </cell>
          <cell r="U15" t="str">
            <v>ﾌｫｰﾏｯﾄ</v>
          </cell>
          <cell r="V15" t="str">
            <v>問合2段+自家用</v>
          </cell>
          <cell r="W15" t="str">
            <v>ﾌｫｰﾏｯﾄ</v>
          </cell>
          <cell r="X15" t="str">
            <v>FAX変更</v>
          </cell>
          <cell r="Y15" t="str">
            <v>お客様各位</v>
          </cell>
          <cell r="Z15" t="str">
            <v/>
          </cell>
          <cell r="AA15" t="str">
            <v>株式会社フジ食品</v>
          </cell>
          <cell r="AB15" t="str">
            <v>丸大食品株式会社</v>
          </cell>
          <cell r="AC15" t="str">
            <v>裏面</v>
          </cell>
          <cell r="AD15" t="str">
            <v>（株）フジ食品</v>
          </cell>
          <cell r="AE15" t="str">
            <v>FAX、又は郵送にて</v>
          </cell>
          <cell r="AF15" t="str">
            <v>0467-75-1269</v>
          </cell>
          <cell r="AG15" t="str">
            <v>株式会社フジ食品迄、お支払ください。</v>
          </cell>
          <cell r="AH15" t="str">
            <v>○</v>
          </cell>
          <cell r="AI15" t="str">
            <v>○</v>
          </cell>
          <cell r="AJ15" t="str">
            <v>株式会社　フジ食品</v>
          </cell>
          <cell r="AK15" t="str">
            <v>古屋</v>
          </cell>
          <cell r="AL15" t="str">
            <v>〒253-0111　神奈川県高座郡寒川町一之宮4-9-80</v>
          </cell>
          <cell r="AM15" t="str">
            <v>0467-74-6800</v>
          </cell>
          <cell r="AN15" t="str">
            <v>定休日：水曜日　日曜日</v>
          </cell>
          <cell r="AO15">
            <v>35</v>
          </cell>
          <cell r="AP15">
            <v>20</v>
          </cell>
          <cell r="AQ15">
            <v>770</v>
          </cell>
          <cell r="AR15" t="str">
            <v>しない</v>
          </cell>
          <cell r="AS15">
            <v>6</v>
          </cell>
          <cell r="AT15">
            <v>11</v>
          </cell>
          <cell r="AU15" t="str">
            <v>株式会社フジ食品</v>
          </cell>
          <cell r="AV15" t="str">
            <v>16</v>
          </cell>
          <cell r="AW15" t="str">
            <v/>
          </cell>
          <cell r="AX15" t="str">
            <v/>
          </cell>
        </row>
        <row r="16">
          <cell r="A16" t="str">
            <v>0859</v>
          </cell>
          <cell r="B16" t="str">
            <v>04-0859</v>
          </cell>
          <cell r="E16" t="str">
            <v>棚橋</v>
          </cell>
          <cell r="F16" t="str">
            <v>0859-0</v>
          </cell>
          <cell r="G16" t="str">
            <v>日本ロックセキュリティ</v>
          </cell>
          <cell r="H16">
            <v>40</v>
          </cell>
          <cell r="I16" t="str">
            <v>○</v>
          </cell>
          <cell r="J16" t="str">
            <v>○</v>
          </cell>
          <cell r="K16" t="str">
            <v>ﾌｫｰﾏｯﾄ</v>
          </cell>
          <cell r="L16" t="str">
            <v>通常+自家用</v>
          </cell>
          <cell r="M16" t="str">
            <v>ﾌｫｰﾏｯﾄ</v>
          </cell>
          <cell r="N16" t="str">
            <v>通常+自家用</v>
          </cell>
          <cell r="O16" t="str">
            <v>変更しない</v>
          </cell>
          <cell r="P16" t="str">
            <v>変更しない</v>
          </cell>
          <cell r="Q16" t="str">
            <v>変更しない</v>
          </cell>
          <cell r="R16" t="str">
            <v>◎</v>
          </cell>
          <cell r="S16" t="str">
            <v>ﾌｫｰﾏｯﾄ</v>
          </cell>
          <cell r="T16" t="str">
            <v>通常</v>
          </cell>
          <cell r="U16" t="str">
            <v>ﾌｫｰﾏｯﾄ</v>
          </cell>
          <cell r="V16" t="str">
            <v>通常</v>
          </cell>
          <cell r="W16" t="str">
            <v>ﾌｫｰﾏｯﾄ</v>
          </cell>
          <cell r="X16" t="str">
            <v>通常</v>
          </cell>
          <cell r="Y16" t="str">
            <v>組合員の皆様へ</v>
          </cell>
          <cell r="Z16" t="str">
            <v/>
          </cell>
          <cell r="AA16" t="str">
            <v>日本ロックセキュリティ協同組合</v>
          </cell>
          <cell r="AB16" t="str">
            <v>丸大食品株式会社</v>
          </cell>
          <cell r="AC16" t="str">
            <v>裏面</v>
          </cell>
          <cell r="AD16" t="str">
            <v>○</v>
          </cell>
          <cell r="AE16" t="str">
            <v>FAXで</v>
          </cell>
          <cell r="AF16" t="str">
            <v>○</v>
          </cell>
          <cell r="AG16" t="str">
            <v>○</v>
          </cell>
          <cell r="AH16" t="str">
            <v>○</v>
          </cell>
          <cell r="AI16" t="str">
            <v>○</v>
          </cell>
          <cell r="AJ16" t="str">
            <v>○</v>
          </cell>
          <cell r="AK16" t="str">
            <v>○</v>
          </cell>
          <cell r="AL16" t="str">
            <v>○</v>
          </cell>
          <cell r="AM16" t="str">
            <v>○</v>
          </cell>
          <cell r="AN16" t="str">
            <v>○</v>
          </cell>
          <cell r="AO16">
            <v>30</v>
          </cell>
          <cell r="AP16">
            <v>20</v>
          </cell>
          <cell r="AQ16">
            <v>880</v>
          </cell>
          <cell r="AR16" t="str">
            <v>しない</v>
          </cell>
          <cell r="AS16">
            <v>6</v>
          </cell>
          <cell r="AT16">
            <v>11</v>
          </cell>
          <cell r="AU16" t="str">
            <v>日本ロックセキュリティ　　協同組合</v>
          </cell>
          <cell r="AV16" t="str">
            <v/>
          </cell>
          <cell r="AW16" t="str">
            <v/>
          </cell>
          <cell r="AX16" t="str">
            <v/>
          </cell>
        </row>
        <row r="17">
          <cell r="A17" t="str">
            <v>0911</v>
          </cell>
          <cell r="B17" t="str">
            <v>04-0911</v>
          </cell>
          <cell r="E17" t="str">
            <v>棚橋</v>
          </cell>
          <cell r="F17" t="str">
            <v>0911-0</v>
          </cell>
          <cell r="G17" t="str">
            <v>（財）道路厚生会</v>
          </cell>
          <cell r="H17">
            <v>85</v>
          </cell>
          <cell r="I17" t="str">
            <v>×</v>
          </cell>
          <cell r="J17" t="str">
            <v>×</v>
          </cell>
          <cell r="K17" t="str">
            <v>なし</v>
          </cell>
          <cell r="L17" t="str">
            <v/>
          </cell>
          <cell r="M17" t="str">
            <v>なし</v>
          </cell>
          <cell r="N17" t="str">
            <v/>
          </cell>
          <cell r="O17" t="str">
            <v>変更する</v>
          </cell>
          <cell r="P17" t="str">
            <v>変更する</v>
          </cell>
          <cell r="Q17" t="str">
            <v>変更する</v>
          </cell>
          <cell r="R17" t="str">
            <v>×</v>
          </cell>
          <cell r="S17" t="str">
            <v>必要なし</v>
          </cell>
          <cell r="U17" t="str">
            <v>必要なし</v>
          </cell>
          <cell r="W17" t="str">
            <v>必要なし</v>
          </cell>
          <cell r="Y17" t="str">
            <v>一般財団法人道路厚生会会員の皆様へ</v>
          </cell>
          <cell r="Z17" t="str">
            <v>★人気のハムギフト、嬉しい送料無料！★</v>
          </cell>
          <cell r="AA17" t="str">
            <v/>
          </cell>
          <cell r="AB17" t="str">
            <v>丸大食品株式会社</v>
          </cell>
          <cell r="AC17" t="str">
            <v>別紙</v>
          </cell>
          <cell r="AD17" t="str">
            <v>一般財団法人道路厚生会</v>
          </cell>
          <cell r="AE17" t="str">
            <v>メール、もしくはFAXで</v>
          </cell>
          <cell r="AF17" t="str">
            <v>03－3288－8398</v>
          </cell>
          <cell r="AG17" t="str">
            <v>1月度の給与より天引いたします</v>
          </cell>
          <cell r="AH17">
            <v>44772</v>
          </cell>
          <cell r="AI17" t="str">
            <v>○</v>
          </cell>
          <cell r="AJ17" t="str">
            <v>一般財団法人道路厚生会</v>
          </cell>
          <cell r="AK17" t="str">
            <v>小宮</v>
          </cell>
          <cell r="AL17" t="str">
            <v>〒102-0094  東京都千代田区紀尾井町3-12  紀尾井町ビル</v>
          </cell>
          <cell r="AM17" t="str">
            <v>03-3288-8393</v>
          </cell>
          <cell r="AN17" t="str">
            <v>○</v>
          </cell>
          <cell r="AO17">
            <v>30</v>
          </cell>
          <cell r="AP17">
            <v>20</v>
          </cell>
          <cell r="AQ17" t="str">
            <v>無料</v>
          </cell>
          <cell r="AR17" t="str">
            <v>しない</v>
          </cell>
          <cell r="AS17">
            <v>6</v>
          </cell>
          <cell r="AT17">
            <v>11</v>
          </cell>
          <cell r="AU17" t="str">
            <v>財団法人　　　　　　　　　　道路厚生会</v>
          </cell>
          <cell r="AV17" t="str">
            <v/>
          </cell>
          <cell r="AW17" t="str">
            <v/>
          </cell>
          <cell r="AX17" t="str">
            <v/>
          </cell>
        </row>
        <row r="18">
          <cell r="A18" t="str">
            <v>0914</v>
          </cell>
          <cell r="B18" t="str">
            <v>04-0914</v>
          </cell>
          <cell r="E18" t="str">
            <v>棚橋</v>
          </cell>
          <cell r="F18" t="str">
            <v>0914-0</v>
          </cell>
          <cell r="G18" t="str">
            <v>道友会</v>
          </cell>
          <cell r="H18">
            <v>40</v>
          </cell>
          <cell r="I18" t="str">
            <v>○</v>
          </cell>
          <cell r="J18" t="str">
            <v>○</v>
          </cell>
          <cell r="K18" t="str">
            <v>＠</v>
          </cell>
          <cell r="L18" t="str">
            <v>通常+自家用</v>
          </cell>
          <cell r="M18" t="str">
            <v>＠</v>
          </cell>
          <cell r="N18" t="str">
            <v>通常+自家用</v>
          </cell>
          <cell r="O18" t="str">
            <v>変更しない</v>
          </cell>
          <cell r="P18" t="str">
            <v>変更しない</v>
          </cell>
          <cell r="Q18" t="str">
            <v>変更しない</v>
          </cell>
          <cell r="R18" t="str">
            <v>×</v>
          </cell>
          <cell r="S18" t="str">
            <v>必要なし</v>
          </cell>
          <cell r="U18" t="str">
            <v>必要なし</v>
          </cell>
          <cell r="W18" t="str">
            <v>必要なし</v>
          </cell>
          <cell r="Y18" t="str">
            <v>道友会会員の皆様へ</v>
          </cell>
          <cell r="AB18" t="str">
            <v>丸大食品株式会社</v>
          </cell>
          <cell r="AC18" t="str">
            <v>裏面</v>
          </cell>
          <cell r="AD18" t="str">
            <v>○</v>
          </cell>
          <cell r="AE18" t="str">
            <v>郵送又はFAXにて</v>
          </cell>
          <cell r="AF18" t="str">
            <v>○</v>
          </cell>
          <cell r="AG18" t="str">
            <v>○</v>
          </cell>
          <cell r="AH18" t="str">
            <v>○</v>
          </cell>
          <cell r="AI18" t="str">
            <v>○</v>
          </cell>
          <cell r="AJ18" t="str">
            <v>○</v>
          </cell>
          <cell r="AK18" t="str">
            <v>○</v>
          </cell>
          <cell r="AL18" t="str">
            <v>○</v>
          </cell>
          <cell r="AM18" t="str">
            <v>○</v>
          </cell>
          <cell r="AN18" t="str">
            <v>○</v>
          </cell>
          <cell r="AO18">
            <v>30</v>
          </cell>
          <cell r="AP18">
            <v>20</v>
          </cell>
          <cell r="AQ18" t="str">
            <v>無料</v>
          </cell>
          <cell r="AR18" t="str">
            <v>しない</v>
          </cell>
          <cell r="AS18">
            <v>6</v>
          </cell>
          <cell r="AT18">
            <v>11</v>
          </cell>
          <cell r="AU18" t="str">
            <v>道友会</v>
          </cell>
        </row>
        <row r="19">
          <cell r="A19" t="str">
            <v>0915</v>
          </cell>
          <cell r="B19" t="str">
            <v>04-0915</v>
          </cell>
          <cell r="E19" t="str">
            <v>棚橋</v>
          </cell>
          <cell r="F19" t="str">
            <v>0915-0</v>
          </cell>
          <cell r="G19" t="str">
            <v>東部工業用ゴム製品卸商業組合</v>
          </cell>
          <cell r="H19">
            <v>15</v>
          </cell>
          <cell r="I19" t="str">
            <v>○</v>
          </cell>
          <cell r="J19" t="str">
            <v>○</v>
          </cell>
          <cell r="K19" t="str">
            <v>ﾌｫｰﾏｯﾄ</v>
          </cell>
          <cell r="L19" t="str">
            <v>通常+自家用</v>
          </cell>
          <cell r="M19" t="str">
            <v>ﾌｫｰﾏｯﾄ</v>
          </cell>
          <cell r="N19" t="str">
            <v>通常+自家用</v>
          </cell>
          <cell r="O19" t="str">
            <v>変更しない</v>
          </cell>
          <cell r="P19" t="str">
            <v>変更しない</v>
          </cell>
          <cell r="Q19" t="str">
            <v>変更しない</v>
          </cell>
          <cell r="R19" t="str">
            <v>◎</v>
          </cell>
          <cell r="S19" t="str">
            <v>ﾌｫｰﾏｯﾄ</v>
          </cell>
          <cell r="T19" t="str">
            <v>通常</v>
          </cell>
          <cell r="U19" t="str">
            <v>ﾌｫｰﾏｯﾄ</v>
          </cell>
          <cell r="V19" t="str">
            <v>通常</v>
          </cell>
          <cell r="W19" t="str">
            <v>ﾌｫｰﾏｯﾄ</v>
          </cell>
          <cell r="X19" t="str">
            <v>通常</v>
          </cell>
          <cell r="Y19" t="str">
            <v>東部工業用ゴム製品卸商業組合員の皆様へ</v>
          </cell>
          <cell r="Z19" t="str">
            <v/>
          </cell>
          <cell r="AA19" t="str">
            <v/>
          </cell>
          <cell r="AB19" t="str">
            <v>丸大食品株式会社</v>
          </cell>
          <cell r="AC19" t="str">
            <v>裏面</v>
          </cell>
          <cell r="AD19" t="str">
            <v>○</v>
          </cell>
          <cell r="AE19" t="str">
            <v>FAXで</v>
          </cell>
          <cell r="AF19" t="str">
            <v>○</v>
          </cell>
          <cell r="AG19" t="str">
            <v>○</v>
          </cell>
          <cell r="AH19" t="str">
            <v>○</v>
          </cell>
          <cell r="AI19" t="str">
            <v>○</v>
          </cell>
          <cell r="AJ19" t="str">
            <v>○</v>
          </cell>
          <cell r="AK19" t="str">
            <v>○</v>
          </cell>
          <cell r="AL19" t="str">
            <v>○</v>
          </cell>
          <cell r="AM19" t="str">
            <v>○</v>
          </cell>
          <cell r="AN19" t="str">
            <v>○</v>
          </cell>
          <cell r="AO19">
            <v>30</v>
          </cell>
          <cell r="AP19">
            <v>20</v>
          </cell>
          <cell r="AQ19">
            <v>880</v>
          </cell>
          <cell r="AR19" t="str">
            <v>しない</v>
          </cell>
          <cell r="AS19">
            <v>6</v>
          </cell>
          <cell r="AT19">
            <v>11</v>
          </cell>
          <cell r="AU19" t="str">
            <v>東部工業用ゴム製品　　　　卸商業組合</v>
          </cell>
          <cell r="AV19" t="str">
            <v/>
          </cell>
          <cell r="AW19" t="str">
            <v/>
          </cell>
          <cell r="AX19" t="str">
            <v/>
          </cell>
        </row>
        <row r="20">
          <cell r="A20" t="str">
            <v>0925</v>
          </cell>
          <cell r="B20" t="str">
            <v>04-0925</v>
          </cell>
          <cell r="E20" t="str">
            <v>棚橋</v>
          </cell>
          <cell r="F20" t="str">
            <v>0925-0</v>
          </cell>
          <cell r="G20" t="str">
            <v>ケミコン労働組合連合会</v>
          </cell>
          <cell r="H20">
            <v>26</v>
          </cell>
          <cell r="I20" t="str">
            <v>×</v>
          </cell>
          <cell r="J20" t="str">
            <v>×</v>
          </cell>
          <cell r="K20" t="str">
            <v>なし</v>
          </cell>
          <cell r="L20" t="str">
            <v/>
          </cell>
          <cell r="M20" t="str">
            <v>なし</v>
          </cell>
          <cell r="N20" t="str">
            <v/>
          </cell>
          <cell r="O20" t="str">
            <v>変更する</v>
          </cell>
          <cell r="P20" t="str">
            <v>変更する</v>
          </cell>
          <cell r="Q20" t="str">
            <v>変更する</v>
          </cell>
          <cell r="R20" t="str">
            <v>◎</v>
          </cell>
          <cell r="S20" t="str">
            <v>＠</v>
          </cell>
          <cell r="T20" t="str">
            <v>通常+自家用</v>
          </cell>
          <cell r="U20" t="str">
            <v>＠</v>
          </cell>
          <cell r="V20" t="str">
            <v>通常+自家用</v>
          </cell>
          <cell r="W20" t="str">
            <v>＠</v>
          </cell>
          <cell r="X20" t="str">
            <v>通常</v>
          </cell>
          <cell r="Y20" t="str">
            <v>ケミコン労働組合連合会の皆様へ</v>
          </cell>
          <cell r="Z20" t="str">
            <v>★ご自宅お届けは送料無料★</v>
          </cell>
          <cell r="AA20" t="str">
            <v/>
          </cell>
          <cell r="AB20" t="str">
            <v>丸大食品株式会社</v>
          </cell>
          <cell r="AC20" t="str">
            <v>裏面</v>
          </cell>
          <cell r="AD20" t="str">
            <v>労働組合連合会</v>
          </cell>
          <cell r="AE20" t="str">
            <v>FAXで</v>
          </cell>
          <cell r="AF20" t="str">
            <v/>
          </cell>
          <cell r="AG20" t="str">
            <v>後日、労働組合より請求いたします。</v>
          </cell>
          <cell r="AH20" t="str">
            <v>○</v>
          </cell>
          <cell r="AI20" t="str">
            <v>○</v>
          </cell>
          <cell r="AJ20" t="str">
            <v>ケミコン労働組合連合会</v>
          </cell>
          <cell r="AK20" t="str">
            <v>阿部</v>
          </cell>
          <cell r="AL20" t="str">
            <v>〒141-0032　東京都品川区大崎５－６－４　</v>
          </cell>
          <cell r="AM20" t="str">
            <v>03-5436-7598</v>
          </cell>
          <cell r="AN20" t="str">
            <v>○</v>
          </cell>
          <cell r="AO20">
            <v>40</v>
          </cell>
          <cell r="AP20">
            <v>20</v>
          </cell>
          <cell r="AQ20">
            <v>770</v>
          </cell>
          <cell r="AR20" t="str">
            <v>する</v>
          </cell>
          <cell r="AS20">
            <v>6</v>
          </cell>
          <cell r="AT20">
            <v>11</v>
          </cell>
          <cell r="AU20" t="str">
            <v>ケミコン労働組合連合会</v>
          </cell>
          <cell r="AV20" t="str">
            <v/>
          </cell>
          <cell r="AW20" t="str">
            <v/>
          </cell>
          <cell r="AX20" t="str">
            <v/>
          </cell>
        </row>
        <row r="21">
          <cell r="A21" t="str">
            <v>0932</v>
          </cell>
          <cell r="B21" t="str">
            <v>04-0932</v>
          </cell>
          <cell r="E21" t="str">
            <v>棚橋</v>
          </cell>
          <cell r="F21" t="str">
            <v>0932-0</v>
          </cell>
          <cell r="G21" t="str">
            <v>マルチメディア情報協同組合</v>
          </cell>
          <cell r="H21">
            <v>31</v>
          </cell>
          <cell r="I21" t="str">
            <v>○</v>
          </cell>
          <cell r="J21" t="str">
            <v>○</v>
          </cell>
          <cell r="K21" t="str">
            <v>ﾌｫｰﾏｯﾄ</v>
          </cell>
          <cell r="L21" t="str">
            <v>通常+自家用</v>
          </cell>
          <cell r="M21" t="str">
            <v>ﾌｫｰﾏｯﾄ</v>
          </cell>
          <cell r="N21" t="str">
            <v>通常+自家用</v>
          </cell>
          <cell r="O21" t="str">
            <v>変更しない</v>
          </cell>
          <cell r="P21" t="str">
            <v>変更しない</v>
          </cell>
          <cell r="Q21" t="str">
            <v>変更しない</v>
          </cell>
          <cell r="R21" t="str">
            <v>◎</v>
          </cell>
          <cell r="S21" t="str">
            <v>ﾌｫｰﾏｯﾄ</v>
          </cell>
          <cell r="T21" t="str">
            <v>通常</v>
          </cell>
          <cell r="U21" t="str">
            <v>ﾌｫｰﾏｯﾄ</v>
          </cell>
          <cell r="V21" t="str">
            <v>通常</v>
          </cell>
          <cell r="W21" t="str">
            <v>ﾌｫｰﾏｯﾄ</v>
          </cell>
          <cell r="X21" t="str">
            <v>通常</v>
          </cell>
          <cell r="Y21" t="str">
            <v>マルチメディア情報協同組合員の皆様へ</v>
          </cell>
          <cell r="Z21" t="str">
            <v/>
          </cell>
          <cell r="AA21" t="str">
            <v>マルチメディア情報協同組合</v>
          </cell>
          <cell r="AB21" t="str">
            <v>丸大食品株式会社</v>
          </cell>
          <cell r="AC21" t="str">
            <v>裏面</v>
          </cell>
          <cell r="AD21" t="str">
            <v>○</v>
          </cell>
          <cell r="AE21" t="str">
            <v>FAXで</v>
          </cell>
          <cell r="AF21" t="str">
            <v>○</v>
          </cell>
          <cell r="AG21" t="str">
            <v>○</v>
          </cell>
          <cell r="AH21" t="str">
            <v>○</v>
          </cell>
          <cell r="AI21" t="str">
            <v>○</v>
          </cell>
          <cell r="AJ21" t="str">
            <v>○</v>
          </cell>
          <cell r="AK21" t="str">
            <v>○</v>
          </cell>
          <cell r="AL21" t="str">
            <v>○</v>
          </cell>
          <cell r="AM21" t="str">
            <v>○</v>
          </cell>
          <cell r="AN21" t="str">
            <v>○</v>
          </cell>
          <cell r="AO21">
            <v>30</v>
          </cell>
          <cell r="AP21">
            <v>20</v>
          </cell>
          <cell r="AQ21">
            <v>770</v>
          </cell>
          <cell r="AR21" t="str">
            <v>しない</v>
          </cell>
          <cell r="AS21">
            <v>6</v>
          </cell>
          <cell r="AT21">
            <v>11</v>
          </cell>
          <cell r="AU21" t="str">
            <v>マルチメディア情報協同組合</v>
          </cell>
          <cell r="AV21" t="str">
            <v/>
          </cell>
          <cell r="AW21" t="str">
            <v/>
          </cell>
          <cell r="AX21" t="str">
            <v/>
          </cell>
        </row>
        <row r="22">
          <cell r="A22" t="str">
            <v>0948</v>
          </cell>
          <cell r="B22" t="str">
            <v>04-0948</v>
          </cell>
          <cell r="E22" t="str">
            <v>棚橋</v>
          </cell>
          <cell r="F22" t="str">
            <v>0948-0</v>
          </cell>
          <cell r="G22" t="str">
            <v>東京経友会</v>
          </cell>
          <cell r="H22">
            <v>103</v>
          </cell>
          <cell r="I22" t="str">
            <v>○</v>
          </cell>
          <cell r="J22" t="str">
            <v>○</v>
          </cell>
          <cell r="K22" t="str">
            <v>ﾌｫｰﾏｯﾄ</v>
          </cell>
          <cell r="L22" t="str">
            <v>企業名なし(880)</v>
          </cell>
          <cell r="M22" t="str">
            <v>ﾌｫｰﾏｯﾄ</v>
          </cell>
          <cell r="N22" t="str">
            <v>企業名なし(880)</v>
          </cell>
          <cell r="O22" t="str">
            <v>変更しない</v>
          </cell>
          <cell r="P22" t="str">
            <v>変更しない</v>
          </cell>
          <cell r="Q22" t="str">
            <v>変更しない</v>
          </cell>
          <cell r="R22" t="str">
            <v>◎</v>
          </cell>
          <cell r="S22" t="str">
            <v>ﾌｫｰﾏｯﾄ</v>
          </cell>
          <cell r="T22" t="str">
            <v>通常</v>
          </cell>
          <cell r="U22" t="str">
            <v>ﾌｫｰﾏｯﾄ</v>
          </cell>
          <cell r="V22" t="str">
            <v>通常</v>
          </cell>
          <cell r="W22" t="str">
            <v>ﾌｫｰﾏｯﾄ</v>
          </cell>
          <cell r="X22" t="str">
            <v>通常</v>
          </cell>
          <cell r="Y22" t="str">
            <v>お客様各位</v>
          </cell>
          <cell r="Z22" t="str">
            <v/>
          </cell>
          <cell r="AA22" t="str">
            <v/>
          </cell>
          <cell r="AB22" t="str">
            <v>丸大食品株式会社</v>
          </cell>
          <cell r="AC22" t="str">
            <v>裏面</v>
          </cell>
          <cell r="AD22" t="str">
            <v>○</v>
          </cell>
          <cell r="AE22" t="str">
            <v>FAXで</v>
          </cell>
          <cell r="AF22" t="str">
            <v>○</v>
          </cell>
          <cell r="AG22" t="str">
            <v>○</v>
          </cell>
          <cell r="AH22" t="str">
            <v>○</v>
          </cell>
          <cell r="AI22" t="str">
            <v>○</v>
          </cell>
          <cell r="AJ22" t="str">
            <v>○</v>
          </cell>
          <cell r="AK22" t="str">
            <v>○</v>
          </cell>
          <cell r="AL22" t="str">
            <v>○</v>
          </cell>
          <cell r="AM22" t="str">
            <v>○</v>
          </cell>
          <cell r="AN22" t="str">
            <v>○</v>
          </cell>
          <cell r="AO22">
            <v>30</v>
          </cell>
          <cell r="AP22">
            <v>20</v>
          </cell>
          <cell r="AQ22">
            <v>880</v>
          </cell>
          <cell r="AR22" t="str">
            <v>しない</v>
          </cell>
          <cell r="AS22">
            <v>6</v>
          </cell>
          <cell r="AT22">
            <v>11</v>
          </cell>
          <cell r="AU22" t="str">
            <v>東京経友会</v>
          </cell>
          <cell r="AV22" t="str">
            <v/>
          </cell>
          <cell r="AW22" t="str">
            <v/>
          </cell>
          <cell r="AX22" t="str">
            <v/>
          </cell>
        </row>
        <row r="23">
          <cell r="A23" t="str">
            <v>0948-2</v>
          </cell>
          <cell r="B23" t="str">
            <v>04-0948-2</v>
          </cell>
          <cell r="E23" t="str">
            <v>棚橋</v>
          </cell>
          <cell r="F23" t="str">
            <v>0948-2</v>
          </cell>
          <cell r="G23" t="str">
            <v>（株）興進電化</v>
          </cell>
          <cell r="H23">
            <v>1</v>
          </cell>
          <cell r="I23" t="str">
            <v>○</v>
          </cell>
          <cell r="J23" t="str">
            <v>○</v>
          </cell>
          <cell r="K23" t="str">
            <v>ﾌｫｰﾏｯﾄ</v>
          </cell>
          <cell r="L23" t="str">
            <v>通常+自家用</v>
          </cell>
          <cell r="M23" t="str">
            <v>ﾌｫｰﾏｯﾄ</v>
          </cell>
          <cell r="N23" t="str">
            <v>通常+自家用</v>
          </cell>
          <cell r="O23" t="str">
            <v>変更しない</v>
          </cell>
          <cell r="P23" t="str">
            <v>変更しない</v>
          </cell>
          <cell r="Q23" t="str">
            <v>変更しない</v>
          </cell>
          <cell r="R23" t="str">
            <v>×</v>
          </cell>
          <cell r="S23" t="str">
            <v>必要なし</v>
          </cell>
          <cell r="U23" t="str">
            <v>必要なし</v>
          </cell>
          <cell r="W23" t="str">
            <v>必要なし</v>
          </cell>
          <cell r="Y23" t="str">
            <v>株式会社　興進電化様</v>
          </cell>
          <cell r="Z23" t="str">
            <v>★人気のハムギフト、嬉しい送料無料！★</v>
          </cell>
          <cell r="AA23" t="str">
            <v/>
          </cell>
          <cell r="AB23" t="str">
            <v>丸大食品株式会社</v>
          </cell>
          <cell r="AC23" t="str">
            <v>別紙</v>
          </cell>
          <cell r="AD23" t="str">
            <v>○</v>
          </cell>
          <cell r="AE23" t="str">
            <v/>
          </cell>
          <cell r="AF23" t="str">
            <v/>
          </cell>
          <cell r="AG23" t="str">
            <v/>
          </cell>
          <cell r="AH23" t="str">
            <v>○</v>
          </cell>
          <cell r="AI23" t="str">
            <v>○</v>
          </cell>
          <cell r="AJ23" t="str">
            <v>○</v>
          </cell>
          <cell r="AK23" t="str">
            <v>○</v>
          </cell>
          <cell r="AL23" t="str">
            <v>○</v>
          </cell>
          <cell r="AM23" t="str">
            <v>○</v>
          </cell>
          <cell r="AN23" t="str">
            <v>○</v>
          </cell>
          <cell r="AO23">
            <v>35</v>
          </cell>
          <cell r="AP23">
            <v>20</v>
          </cell>
          <cell r="AQ23" t="str">
            <v>無料</v>
          </cell>
          <cell r="AR23" t="str">
            <v>しない</v>
          </cell>
          <cell r="AS23">
            <v>6</v>
          </cell>
          <cell r="AT23">
            <v>11</v>
          </cell>
          <cell r="AU23" t="str">
            <v/>
          </cell>
          <cell r="AV23" t="str">
            <v/>
          </cell>
          <cell r="AW23" t="str">
            <v/>
          </cell>
          <cell r="AX23" t="str">
            <v/>
          </cell>
        </row>
        <row r="24">
          <cell r="A24" t="str">
            <v>0948-3</v>
          </cell>
          <cell r="B24" t="str">
            <v>04-0948-3</v>
          </cell>
          <cell r="E24" t="str">
            <v>棚橋</v>
          </cell>
          <cell r="F24" t="str">
            <v>0948-3</v>
          </cell>
          <cell r="G24" t="str">
            <v>東京経友会</v>
          </cell>
          <cell r="H24">
            <v>1</v>
          </cell>
          <cell r="I24" t="str">
            <v>○</v>
          </cell>
          <cell r="J24" t="str">
            <v>○</v>
          </cell>
          <cell r="K24" t="str">
            <v>ﾌｫｰﾏｯﾄ</v>
          </cell>
          <cell r="L24" t="str">
            <v>通常+自家用</v>
          </cell>
          <cell r="M24" t="str">
            <v>ﾌｫｰﾏｯﾄ</v>
          </cell>
          <cell r="N24" t="str">
            <v>通常+自家用</v>
          </cell>
          <cell r="O24" t="str">
            <v>変更しない</v>
          </cell>
          <cell r="P24" t="str">
            <v>変更しない</v>
          </cell>
          <cell r="Q24" t="str">
            <v>変更しない</v>
          </cell>
          <cell r="R24" t="str">
            <v>×</v>
          </cell>
          <cell r="S24" t="str">
            <v>必要なし</v>
          </cell>
          <cell r="U24" t="str">
            <v>必要なし</v>
          </cell>
          <cell r="W24" t="str">
            <v>必要なし</v>
          </cell>
          <cell r="Y24" t="str">
            <v>お客様各位</v>
          </cell>
          <cell r="Z24" t="str">
            <v/>
          </cell>
          <cell r="AA24" t="str">
            <v/>
          </cell>
          <cell r="AB24" t="str">
            <v>丸大食品株式会社</v>
          </cell>
          <cell r="AC24" t="str">
            <v>別紙</v>
          </cell>
          <cell r="AD24" t="str">
            <v>○</v>
          </cell>
          <cell r="AE24" t="str">
            <v/>
          </cell>
          <cell r="AF24" t="str">
            <v/>
          </cell>
          <cell r="AG24" t="str">
            <v/>
          </cell>
          <cell r="AH24" t="str">
            <v>○</v>
          </cell>
          <cell r="AI24" t="str">
            <v>○</v>
          </cell>
          <cell r="AJ24" t="str">
            <v>○</v>
          </cell>
          <cell r="AK24" t="str">
            <v>○</v>
          </cell>
          <cell r="AL24" t="str">
            <v>○</v>
          </cell>
          <cell r="AM24" t="str">
            <v>○</v>
          </cell>
          <cell r="AN24" t="str">
            <v>○</v>
          </cell>
          <cell r="AO24">
            <v>30</v>
          </cell>
          <cell r="AP24">
            <v>20</v>
          </cell>
          <cell r="AQ24">
            <v>550</v>
          </cell>
          <cell r="AR24" t="str">
            <v>しない</v>
          </cell>
          <cell r="AS24">
            <v>5</v>
          </cell>
          <cell r="AT24">
            <v>10</v>
          </cell>
        </row>
        <row r="25">
          <cell r="A25" t="str">
            <v>0948-4</v>
          </cell>
          <cell r="B25" t="str">
            <v>04-0948-4</v>
          </cell>
          <cell r="E25" t="str">
            <v>棚橋</v>
          </cell>
          <cell r="F25" t="str">
            <v>0948-4</v>
          </cell>
          <cell r="G25" t="str">
            <v>木口総合保全株式会社</v>
          </cell>
          <cell r="H25">
            <v>1</v>
          </cell>
          <cell r="I25" t="str">
            <v>○</v>
          </cell>
          <cell r="J25" t="str">
            <v>○</v>
          </cell>
          <cell r="K25" t="str">
            <v>ﾌｫｰﾏｯﾄ</v>
          </cell>
          <cell r="L25" t="str">
            <v>1円切捨</v>
          </cell>
          <cell r="M25" t="str">
            <v>ﾌｫｰﾏｯﾄ</v>
          </cell>
          <cell r="N25" t="str">
            <v>1円切捨</v>
          </cell>
          <cell r="O25" t="str">
            <v>変更しない</v>
          </cell>
          <cell r="P25" t="str">
            <v>変更しない</v>
          </cell>
          <cell r="Q25" t="str">
            <v>変更しない</v>
          </cell>
          <cell r="R25" t="str">
            <v>×</v>
          </cell>
          <cell r="S25" t="str">
            <v>必要なし</v>
          </cell>
          <cell r="U25" t="str">
            <v>必要なし</v>
          </cell>
          <cell r="W25" t="str">
            <v>必要なし</v>
          </cell>
          <cell r="Y25" t="str">
            <v>木口総合保全株式会社　様</v>
          </cell>
          <cell r="Z25" t="str">
            <v>★人気のハムギフト、嬉しい送料無料！★</v>
          </cell>
          <cell r="AB25" t="str">
            <v>丸大食品株式会社</v>
          </cell>
          <cell r="AC25" t="str">
            <v>別紙</v>
          </cell>
          <cell r="AD25" t="str">
            <v>○</v>
          </cell>
          <cell r="AH25" t="str">
            <v>○</v>
          </cell>
          <cell r="AI25" t="str">
            <v>○</v>
          </cell>
          <cell r="AJ25" t="str">
            <v>○</v>
          </cell>
          <cell r="AK25" t="str">
            <v>○</v>
          </cell>
          <cell r="AL25" t="str">
            <v>○</v>
          </cell>
          <cell r="AM25" t="str">
            <v>○</v>
          </cell>
          <cell r="AN25" t="str">
            <v>○</v>
          </cell>
          <cell r="AO25">
            <v>42.856999999999999</v>
          </cell>
          <cell r="AP25">
            <v>20</v>
          </cell>
          <cell r="AQ25" t="str">
            <v>無料</v>
          </cell>
          <cell r="AR25" t="str">
            <v>しない</v>
          </cell>
          <cell r="AS25">
            <v>6</v>
          </cell>
          <cell r="AT25">
            <v>10</v>
          </cell>
        </row>
        <row r="26">
          <cell r="A26" t="str">
            <v>0948-9</v>
          </cell>
          <cell r="B26" t="str">
            <v>04-0948-9</v>
          </cell>
          <cell r="E26" t="str">
            <v>棚橋</v>
          </cell>
          <cell r="F26" t="str">
            <v>0948-9</v>
          </cell>
          <cell r="G26" t="str">
            <v>河﨑組建設業株式会社</v>
          </cell>
          <cell r="H26">
            <v>1</v>
          </cell>
          <cell r="I26" t="str">
            <v>○</v>
          </cell>
          <cell r="J26" t="str">
            <v>○</v>
          </cell>
          <cell r="K26" t="str">
            <v>ﾌｫｰﾏｯﾄ</v>
          </cell>
          <cell r="L26" t="str">
            <v>通常+自家用</v>
          </cell>
          <cell r="M26" t="str">
            <v>ﾌｫｰﾏｯﾄ</v>
          </cell>
          <cell r="N26" t="str">
            <v>通常+自家用</v>
          </cell>
          <cell r="O26" t="str">
            <v>変更しない</v>
          </cell>
          <cell r="P26" t="str">
            <v>変更しない</v>
          </cell>
          <cell r="Q26" t="str">
            <v>変更しない</v>
          </cell>
          <cell r="R26" t="str">
            <v>×</v>
          </cell>
          <cell r="S26" t="str">
            <v>必要なし</v>
          </cell>
          <cell r="W26" t="str">
            <v>必要なし</v>
          </cell>
          <cell r="Y26" t="str">
            <v>河﨑組建設業株式会社　様</v>
          </cell>
          <cell r="AB26" t="str">
            <v>丸大食品株式会社</v>
          </cell>
          <cell r="AC26" t="str">
            <v>別紙</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v>30</v>
          </cell>
          <cell r="AP26">
            <v>20</v>
          </cell>
          <cell r="AQ26">
            <v>880</v>
          </cell>
          <cell r="AR26" t="str">
            <v>しない</v>
          </cell>
          <cell r="AS26">
            <v>6</v>
          </cell>
        </row>
        <row r="27">
          <cell r="A27" t="str">
            <v>0956</v>
          </cell>
          <cell r="B27" t="str">
            <v>04-0956</v>
          </cell>
          <cell r="E27" t="str">
            <v>棚橋</v>
          </cell>
          <cell r="F27" t="str">
            <v>0956-0</v>
          </cell>
          <cell r="G27" t="str">
            <v>協同組合ロードワン</v>
          </cell>
          <cell r="H27">
            <v>12</v>
          </cell>
          <cell r="I27" t="str">
            <v>○</v>
          </cell>
          <cell r="J27" t="str">
            <v>○</v>
          </cell>
          <cell r="K27" t="str">
            <v>ﾌｫｰﾏｯﾄ</v>
          </cell>
          <cell r="L27" t="str">
            <v>通常+自家用</v>
          </cell>
          <cell r="M27" t="str">
            <v>ﾌｫｰﾏｯﾄ</v>
          </cell>
          <cell r="N27" t="str">
            <v>通常+自家用</v>
          </cell>
          <cell r="O27" t="str">
            <v>変更しない</v>
          </cell>
          <cell r="P27" t="str">
            <v>変更しない</v>
          </cell>
          <cell r="Q27" t="str">
            <v>変更しない</v>
          </cell>
          <cell r="R27" t="str">
            <v>◎</v>
          </cell>
          <cell r="S27" t="str">
            <v>ﾌｫｰﾏｯﾄ</v>
          </cell>
          <cell r="T27" t="str">
            <v>通常</v>
          </cell>
          <cell r="U27" t="str">
            <v>ﾌｫｰﾏｯﾄ</v>
          </cell>
          <cell r="V27" t="str">
            <v>通常</v>
          </cell>
          <cell r="W27" t="str">
            <v>ﾌｫｰﾏｯﾄ</v>
          </cell>
          <cell r="X27" t="str">
            <v>通常</v>
          </cell>
          <cell r="Y27" t="str">
            <v>組合員の皆様へ</v>
          </cell>
          <cell r="Z27" t="str">
            <v/>
          </cell>
          <cell r="AA27" t="str">
            <v>協同組合ロードワン</v>
          </cell>
          <cell r="AB27" t="str">
            <v>丸大食品株式会社</v>
          </cell>
          <cell r="AC27" t="str">
            <v>裏面</v>
          </cell>
          <cell r="AD27" t="str">
            <v>○</v>
          </cell>
          <cell r="AE27" t="str">
            <v>FAXで</v>
          </cell>
          <cell r="AF27" t="str">
            <v>○</v>
          </cell>
          <cell r="AG27" t="str">
            <v>○</v>
          </cell>
          <cell r="AH27" t="str">
            <v>○</v>
          </cell>
          <cell r="AI27" t="str">
            <v>○</v>
          </cell>
          <cell r="AJ27" t="str">
            <v>○</v>
          </cell>
          <cell r="AK27" t="str">
            <v>○</v>
          </cell>
          <cell r="AL27" t="str">
            <v>○</v>
          </cell>
          <cell r="AM27" t="str">
            <v>○</v>
          </cell>
          <cell r="AN27" t="str">
            <v>○</v>
          </cell>
          <cell r="AO27">
            <v>30</v>
          </cell>
          <cell r="AP27">
            <v>20</v>
          </cell>
          <cell r="AQ27">
            <v>880</v>
          </cell>
          <cell r="AR27" t="str">
            <v>しない</v>
          </cell>
          <cell r="AS27">
            <v>5</v>
          </cell>
          <cell r="AT27">
            <v>10</v>
          </cell>
          <cell r="AU27" t="str">
            <v>協同組合ロードワン</v>
          </cell>
          <cell r="AV27" t="str">
            <v/>
          </cell>
          <cell r="AW27" t="str">
            <v/>
          </cell>
          <cell r="AX27" t="str">
            <v/>
          </cell>
        </row>
        <row r="28">
          <cell r="A28" t="str">
            <v>0957</v>
          </cell>
          <cell r="B28" t="str">
            <v>04-0957</v>
          </cell>
          <cell r="E28" t="str">
            <v>棚橋</v>
          </cell>
          <cell r="F28" t="str">
            <v>0957-0</v>
          </cell>
          <cell r="G28" t="str">
            <v>関東物流事業協同組合</v>
          </cell>
          <cell r="H28">
            <v>11</v>
          </cell>
          <cell r="I28" t="str">
            <v>○</v>
          </cell>
          <cell r="J28" t="str">
            <v>○</v>
          </cell>
          <cell r="K28" t="str">
            <v>ﾌｫｰﾏｯﾄ</v>
          </cell>
          <cell r="L28" t="str">
            <v>通常+自家用</v>
          </cell>
          <cell r="M28" t="str">
            <v>ﾌｫｰﾏｯﾄ</v>
          </cell>
          <cell r="N28" t="str">
            <v>通常+自家用</v>
          </cell>
          <cell r="O28" t="str">
            <v>変更しない</v>
          </cell>
          <cell r="P28" t="str">
            <v>変更しない</v>
          </cell>
          <cell r="Q28" t="str">
            <v>変更しない</v>
          </cell>
          <cell r="R28" t="str">
            <v>◎</v>
          </cell>
          <cell r="S28" t="str">
            <v>ﾌｫｰﾏｯﾄ</v>
          </cell>
          <cell r="T28" t="str">
            <v>通常</v>
          </cell>
          <cell r="U28" t="str">
            <v>ﾌｫｰﾏｯﾄ</v>
          </cell>
          <cell r="V28" t="str">
            <v>通常</v>
          </cell>
          <cell r="W28" t="str">
            <v>ﾌｫｰﾏｯﾄ</v>
          </cell>
          <cell r="X28" t="str">
            <v>通常</v>
          </cell>
          <cell r="Y28" t="str">
            <v>組合員の皆様へ</v>
          </cell>
          <cell r="Z28" t="str">
            <v/>
          </cell>
          <cell r="AA28" t="str">
            <v>関東物流事業協同組合</v>
          </cell>
          <cell r="AB28" t="str">
            <v>丸大食品株式会社</v>
          </cell>
          <cell r="AC28" t="str">
            <v>裏面</v>
          </cell>
          <cell r="AD28" t="str">
            <v>○</v>
          </cell>
          <cell r="AE28" t="str">
            <v>FAXで</v>
          </cell>
          <cell r="AF28" t="str">
            <v>○</v>
          </cell>
          <cell r="AG28" t="str">
            <v>○</v>
          </cell>
          <cell r="AH28" t="str">
            <v>○</v>
          </cell>
          <cell r="AI28" t="str">
            <v>○</v>
          </cell>
          <cell r="AJ28" t="str">
            <v>○</v>
          </cell>
          <cell r="AK28" t="str">
            <v>○</v>
          </cell>
          <cell r="AL28" t="str">
            <v>○</v>
          </cell>
          <cell r="AM28" t="str">
            <v>○</v>
          </cell>
          <cell r="AN28" t="str">
            <v>○</v>
          </cell>
          <cell r="AO28">
            <v>30</v>
          </cell>
          <cell r="AP28">
            <v>20</v>
          </cell>
          <cell r="AQ28">
            <v>880</v>
          </cell>
          <cell r="AR28" t="str">
            <v>しない</v>
          </cell>
          <cell r="AS28">
            <v>5</v>
          </cell>
          <cell r="AT28">
            <v>10</v>
          </cell>
          <cell r="AU28" t="str">
            <v>関東物流事業協同組合</v>
          </cell>
          <cell r="AV28" t="str">
            <v/>
          </cell>
          <cell r="AW28" t="str">
            <v/>
          </cell>
          <cell r="AX28" t="str">
            <v/>
          </cell>
        </row>
        <row r="29">
          <cell r="A29" t="str">
            <v>0958</v>
          </cell>
          <cell r="B29" t="str">
            <v>04-0958</v>
          </cell>
          <cell r="E29" t="str">
            <v>棚橋</v>
          </cell>
          <cell r="F29" t="str">
            <v>0958-0</v>
          </cell>
          <cell r="G29" t="str">
            <v>ナビ流通サービス協同組合</v>
          </cell>
          <cell r="H29">
            <v>14</v>
          </cell>
          <cell r="I29" t="str">
            <v>○</v>
          </cell>
          <cell r="J29" t="str">
            <v>○</v>
          </cell>
          <cell r="K29" t="str">
            <v>ﾌｫｰﾏｯﾄ</v>
          </cell>
          <cell r="L29" t="str">
            <v>通常+自家用</v>
          </cell>
          <cell r="M29" t="str">
            <v>ﾌｫｰﾏｯﾄ</v>
          </cell>
          <cell r="N29" t="str">
            <v>通常+自家用</v>
          </cell>
          <cell r="O29" t="str">
            <v>変更しない</v>
          </cell>
          <cell r="P29" t="str">
            <v>変更しない</v>
          </cell>
          <cell r="Q29" t="str">
            <v>変更しない</v>
          </cell>
          <cell r="R29" t="str">
            <v>◎</v>
          </cell>
          <cell r="S29" t="str">
            <v>ﾌｫｰﾏｯﾄ</v>
          </cell>
          <cell r="T29" t="str">
            <v>通常</v>
          </cell>
          <cell r="U29" t="str">
            <v>ﾌｫｰﾏｯﾄ</v>
          </cell>
          <cell r="V29" t="str">
            <v>通常</v>
          </cell>
          <cell r="W29" t="str">
            <v>ﾌｫｰﾏｯﾄ</v>
          </cell>
          <cell r="X29" t="str">
            <v>通常</v>
          </cell>
          <cell r="Y29" t="str">
            <v>組合員の皆様へ</v>
          </cell>
          <cell r="Z29" t="str">
            <v/>
          </cell>
          <cell r="AA29" t="str">
            <v>ナビ流通サービス協同組合</v>
          </cell>
          <cell r="AB29" t="str">
            <v>丸大食品株式会社</v>
          </cell>
          <cell r="AC29" t="str">
            <v>裏面</v>
          </cell>
          <cell r="AD29" t="str">
            <v>○</v>
          </cell>
          <cell r="AE29" t="str">
            <v>FAXで</v>
          </cell>
          <cell r="AF29" t="str">
            <v>○</v>
          </cell>
          <cell r="AG29" t="str">
            <v>○</v>
          </cell>
          <cell r="AH29" t="str">
            <v>○</v>
          </cell>
          <cell r="AI29" t="str">
            <v>○</v>
          </cell>
          <cell r="AJ29" t="str">
            <v>○</v>
          </cell>
          <cell r="AK29" t="str">
            <v>○</v>
          </cell>
          <cell r="AL29" t="str">
            <v>○</v>
          </cell>
          <cell r="AM29" t="str">
            <v>○</v>
          </cell>
          <cell r="AN29" t="str">
            <v>○</v>
          </cell>
          <cell r="AO29">
            <v>30</v>
          </cell>
          <cell r="AP29">
            <v>20</v>
          </cell>
          <cell r="AQ29">
            <v>880</v>
          </cell>
          <cell r="AR29" t="str">
            <v>しない</v>
          </cell>
          <cell r="AS29">
            <v>5</v>
          </cell>
          <cell r="AT29">
            <v>10</v>
          </cell>
          <cell r="AU29" t="str">
            <v>ナビ流通サービス協同組合</v>
          </cell>
          <cell r="AV29" t="str">
            <v/>
          </cell>
          <cell r="AW29" t="str">
            <v/>
          </cell>
          <cell r="AX29" t="str">
            <v/>
          </cell>
        </row>
        <row r="30">
          <cell r="A30" t="str">
            <v>0965</v>
          </cell>
          <cell r="B30" t="str">
            <v>04-0965</v>
          </cell>
          <cell r="E30" t="str">
            <v>棚橋</v>
          </cell>
          <cell r="F30" t="str">
            <v>0965-0</v>
          </cell>
          <cell r="G30" t="str">
            <v>協同組合日本写真館協会</v>
          </cell>
          <cell r="H30">
            <v>60</v>
          </cell>
          <cell r="I30" t="str">
            <v>○</v>
          </cell>
          <cell r="J30" t="str">
            <v>○</v>
          </cell>
          <cell r="K30" t="str">
            <v>ﾌｫｰﾏｯﾄ</v>
          </cell>
          <cell r="L30" t="str">
            <v>通常+自家用</v>
          </cell>
          <cell r="M30" t="str">
            <v>ﾌｫｰﾏｯﾄ</v>
          </cell>
          <cell r="N30" t="str">
            <v>通常+自家用</v>
          </cell>
          <cell r="O30" t="str">
            <v>変更しない</v>
          </cell>
          <cell r="P30" t="str">
            <v>変更しない</v>
          </cell>
          <cell r="Q30" t="str">
            <v>変更しない</v>
          </cell>
          <cell r="R30" t="str">
            <v>◎</v>
          </cell>
          <cell r="S30" t="str">
            <v>ﾌｫｰﾏｯﾄ</v>
          </cell>
          <cell r="T30" t="str">
            <v>通常</v>
          </cell>
          <cell r="U30" t="str">
            <v>ﾌｫｰﾏｯﾄ</v>
          </cell>
          <cell r="V30" t="str">
            <v>通常</v>
          </cell>
          <cell r="W30" t="str">
            <v>ﾌｫｰﾏｯﾄ</v>
          </cell>
          <cell r="X30" t="str">
            <v>通常</v>
          </cell>
          <cell r="Y30" t="str">
            <v>（協）協会員の皆様へ</v>
          </cell>
          <cell r="Z30" t="str">
            <v/>
          </cell>
          <cell r="AA30" t="str">
            <v>（協）日本写真館協会</v>
          </cell>
          <cell r="AB30" t="str">
            <v>丸大食品株式会社</v>
          </cell>
          <cell r="AC30" t="str">
            <v>裏面</v>
          </cell>
          <cell r="AD30" t="str">
            <v>○</v>
          </cell>
          <cell r="AE30" t="str">
            <v>FAXで</v>
          </cell>
          <cell r="AF30" t="str">
            <v>○</v>
          </cell>
          <cell r="AG30" t="str">
            <v>○</v>
          </cell>
          <cell r="AH30" t="str">
            <v>○</v>
          </cell>
          <cell r="AI30" t="str">
            <v>○</v>
          </cell>
          <cell r="AJ30" t="str">
            <v>○</v>
          </cell>
          <cell r="AK30" t="str">
            <v>○</v>
          </cell>
          <cell r="AL30" t="str">
            <v>○</v>
          </cell>
          <cell r="AM30" t="str">
            <v>○</v>
          </cell>
          <cell r="AN30" t="str">
            <v>○</v>
          </cell>
          <cell r="AO30">
            <v>30</v>
          </cell>
          <cell r="AP30">
            <v>20</v>
          </cell>
          <cell r="AQ30">
            <v>770</v>
          </cell>
          <cell r="AR30" t="str">
            <v>しない</v>
          </cell>
          <cell r="AS30">
            <v>6</v>
          </cell>
          <cell r="AT30">
            <v>11</v>
          </cell>
          <cell r="AU30" t="str">
            <v>（協）日本写真館協会</v>
          </cell>
          <cell r="AV30" t="str">
            <v/>
          </cell>
          <cell r="AW30" t="str">
            <v/>
          </cell>
          <cell r="AX30" t="str">
            <v/>
          </cell>
        </row>
        <row r="31">
          <cell r="A31" t="str">
            <v>0969</v>
          </cell>
          <cell r="B31" t="str">
            <v>04-0969</v>
          </cell>
          <cell r="E31" t="str">
            <v>棚橋</v>
          </cell>
          <cell r="F31" t="str">
            <v>0969-0</v>
          </cell>
          <cell r="G31" t="str">
            <v>協同組合東西ビジネス交流センター</v>
          </cell>
          <cell r="H31">
            <v>13</v>
          </cell>
          <cell r="I31" t="str">
            <v>○</v>
          </cell>
          <cell r="J31" t="str">
            <v>○</v>
          </cell>
          <cell r="K31" t="str">
            <v>ﾌｫｰﾏｯﾄ</v>
          </cell>
          <cell r="L31" t="str">
            <v>通常+自家用</v>
          </cell>
          <cell r="M31" t="str">
            <v>ﾌｫｰﾏｯﾄ</v>
          </cell>
          <cell r="N31" t="str">
            <v>通常+自家用</v>
          </cell>
          <cell r="O31" t="str">
            <v>変更しない</v>
          </cell>
          <cell r="P31" t="str">
            <v>変更しない</v>
          </cell>
          <cell r="Q31" t="str">
            <v>変更しない</v>
          </cell>
          <cell r="R31" t="str">
            <v>◎</v>
          </cell>
          <cell r="S31" t="str">
            <v>ﾌｫｰﾏｯﾄ</v>
          </cell>
          <cell r="T31" t="str">
            <v>通常</v>
          </cell>
          <cell r="U31" t="str">
            <v>ﾌｫｰﾏｯﾄ</v>
          </cell>
          <cell r="V31" t="str">
            <v>通常</v>
          </cell>
          <cell r="W31" t="str">
            <v>ﾌｫｰﾏｯﾄ</v>
          </cell>
          <cell r="X31" t="str">
            <v>通常</v>
          </cell>
          <cell r="Y31" t="str">
            <v>組合員の皆様へ</v>
          </cell>
          <cell r="Z31" t="str">
            <v/>
          </cell>
          <cell r="AA31" t="str">
            <v>協同組合東西ビジネス交流センター</v>
          </cell>
          <cell r="AB31" t="str">
            <v>丸大食品株式会社</v>
          </cell>
          <cell r="AC31" t="str">
            <v>裏面</v>
          </cell>
          <cell r="AD31" t="str">
            <v>○</v>
          </cell>
          <cell r="AE31" t="str">
            <v>FAXで</v>
          </cell>
          <cell r="AF31" t="str">
            <v>○</v>
          </cell>
          <cell r="AG31" t="str">
            <v>○</v>
          </cell>
          <cell r="AH31" t="str">
            <v>○</v>
          </cell>
          <cell r="AI31" t="str">
            <v>○</v>
          </cell>
          <cell r="AJ31" t="str">
            <v>○</v>
          </cell>
          <cell r="AK31" t="str">
            <v>○</v>
          </cell>
          <cell r="AL31" t="str">
            <v>○</v>
          </cell>
          <cell r="AM31" t="str">
            <v>○</v>
          </cell>
          <cell r="AN31" t="str">
            <v>○</v>
          </cell>
          <cell r="AO31">
            <v>33.332999999999998</v>
          </cell>
          <cell r="AP31">
            <v>20</v>
          </cell>
          <cell r="AQ31">
            <v>880</v>
          </cell>
          <cell r="AR31" t="str">
            <v>しない</v>
          </cell>
          <cell r="AS31">
            <v>5</v>
          </cell>
          <cell r="AT31">
            <v>10</v>
          </cell>
          <cell r="AU31" t="str">
            <v>協同組合　　　　　　　　　　　　東西ビジネス交流センター</v>
          </cell>
          <cell r="AV31" t="str">
            <v/>
          </cell>
          <cell r="AW31" t="str">
            <v/>
          </cell>
          <cell r="AX31" t="str">
            <v/>
          </cell>
        </row>
        <row r="32">
          <cell r="A32" t="str">
            <v>0970</v>
          </cell>
          <cell r="B32" t="str">
            <v>04-0970</v>
          </cell>
          <cell r="E32" t="str">
            <v>棚橋</v>
          </cell>
          <cell r="F32" t="str">
            <v>0970-0</v>
          </cell>
          <cell r="G32" t="str">
            <v>ビズアシスト協同組合</v>
          </cell>
          <cell r="H32">
            <v>3</v>
          </cell>
          <cell r="I32" t="str">
            <v>○</v>
          </cell>
          <cell r="J32" t="str">
            <v>○</v>
          </cell>
          <cell r="K32" t="str">
            <v>ﾌｫｰﾏｯﾄ</v>
          </cell>
          <cell r="L32" t="str">
            <v>通常+自家用</v>
          </cell>
          <cell r="M32" t="str">
            <v>ﾌｫｰﾏｯﾄ</v>
          </cell>
          <cell r="N32" t="str">
            <v>通常+自家用</v>
          </cell>
          <cell r="O32" t="str">
            <v>変更しない</v>
          </cell>
          <cell r="P32" t="str">
            <v>変更しない</v>
          </cell>
          <cell r="Q32" t="str">
            <v>変更しない</v>
          </cell>
          <cell r="R32" t="str">
            <v>◎</v>
          </cell>
          <cell r="S32" t="str">
            <v>ﾌｫｰﾏｯﾄ</v>
          </cell>
          <cell r="T32" t="str">
            <v>通常</v>
          </cell>
          <cell r="U32" t="str">
            <v>ﾌｫｰﾏｯﾄ</v>
          </cell>
          <cell r="V32" t="str">
            <v>通常</v>
          </cell>
          <cell r="W32" t="str">
            <v>ﾌｫｰﾏｯﾄ</v>
          </cell>
          <cell r="X32" t="str">
            <v>通常</v>
          </cell>
          <cell r="Y32" t="str">
            <v>組合員の皆様へ</v>
          </cell>
          <cell r="AA32" t="str">
            <v>ビズアシスト協同組合</v>
          </cell>
          <cell r="AB32" t="str">
            <v>丸大食品株式会社</v>
          </cell>
          <cell r="AC32" t="str">
            <v>裏面</v>
          </cell>
          <cell r="AD32" t="str">
            <v>○</v>
          </cell>
          <cell r="AE32" t="str">
            <v>FAXで</v>
          </cell>
          <cell r="AF32" t="str">
            <v>○</v>
          </cell>
          <cell r="AG32" t="str">
            <v>○</v>
          </cell>
          <cell r="AH32" t="str">
            <v>○</v>
          </cell>
          <cell r="AI32" t="str">
            <v>○</v>
          </cell>
          <cell r="AJ32" t="str">
            <v>○</v>
          </cell>
          <cell r="AK32" t="str">
            <v>○</v>
          </cell>
          <cell r="AL32" t="str">
            <v>○</v>
          </cell>
          <cell r="AM32" t="str">
            <v>○</v>
          </cell>
          <cell r="AN32" t="str">
            <v>○</v>
          </cell>
          <cell r="AO32">
            <v>33.332999999999998</v>
          </cell>
          <cell r="AP32">
            <v>20</v>
          </cell>
          <cell r="AQ32">
            <v>880</v>
          </cell>
          <cell r="AR32" t="str">
            <v>しない</v>
          </cell>
          <cell r="AS32">
            <v>5</v>
          </cell>
          <cell r="AT32">
            <v>10</v>
          </cell>
          <cell r="AU32" t="str">
            <v>ビズアシスト協同組合</v>
          </cell>
          <cell r="AV32">
            <v>18</v>
          </cell>
        </row>
        <row r="33">
          <cell r="A33" t="str">
            <v>0980</v>
          </cell>
          <cell r="B33" t="str">
            <v>04-0980</v>
          </cell>
          <cell r="E33" t="str">
            <v>棚橋</v>
          </cell>
          <cell r="F33" t="str">
            <v>0980-0</v>
          </cell>
          <cell r="G33" t="str">
            <v>東京腎臓病協議会</v>
          </cell>
          <cell r="H33">
            <v>15</v>
          </cell>
          <cell r="I33" t="str">
            <v>○</v>
          </cell>
          <cell r="J33" t="str">
            <v>○</v>
          </cell>
          <cell r="K33" t="str">
            <v>ﾌｫｰﾏｯﾄ</v>
          </cell>
          <cell r="L33" t="str">
            <v>通常+自家用</v>
          </cell>
          <cell r="M33" t="str">
            <v>ﾌｫｰﾏｯﾄ</v>
          </cell>
          <cell r="N33" t="str">
            <v>通常+自家用</v>
          </cell>
          <cell r="O33" t="str">
            <v>変更しない</v>
          </cell>
          <cell r="P33" t="str">
            <v>変更しない</v>
          </cell>
          <cell r="Q33" t="str">
            <v>変更しない</v>
          </cell>
          <cell r="R33" t="str">
            <v>○</v>
          </cell>
          <cell r="S33" t="str">
            <v>ﾌｫｰﾏｯﾄ</v>
          </cell>
          <cell r="T33" t="str">
            <v>通常</v>
          </cell>
          <cell r="U33" t="str">
            <v>ﾌｫｰﾏｯﾄ</v>
          </cell>
          <cell r="V33" t="str">
            <v>通常</v>
          </cell>
          <cell r="W33" t="str">
            <v>ﾌｫｰﾏｯﾄ</v>
          </cell>
          <cell r="X33" t="str">
            <v>通常</v>
          </cell>
          <cell r="Y33" t="str">
            <v>会員様各位</v>
          </cell>
          <cell r="Z33" t="str">
            <v>★透析患者様の当品の大量摂取にはご注意ください。★</v>
          </cell>
          <cell r="AA33" t="str">
            <v>NPO法人東京腎臓病協議会</v>
          </cell>
          <cell r="AB33" t="str">
            <v>賛助会員　丸大食品株式会社</v>
          </cell>
          <cell r="AC33" t="str">
            <v>裏面</v>
          </cell>
          <cell r="AD33" t="str">
            <v>○</v>
          </cell>
          <cell r="AE33" t="str">
            <v>FAXで</v>
          </cell>
          <cell r="AF33" t="str">
            <v>○</v>
          </cell>
          <cell r="AG33" t="str">
            <v>○</v>
          </cell>
          <cell r="AH33" t="str">
            <v>○</v>
          </cell>
          <cell r="AI33" t="str">
            <v>○</v>
          </cell>
          <cell r="AJ33" t="str">
            <v>○</v>
          </cell>
          <cell r="AK33" t="str">
            <v>○</v>
          </cell>
          <cell r="AL33" t="str">
            <v>○</v>
          </cell>
          <cell r="AM33" t="str">
            <v>○</v>
          </cell>
          <cell r="AN33" t="str">
            <v>○</v>
          </cell>
          <cell r="AO33">
            <v>30</v>
          </cell>
          <cell r="AP33">
            <v>20</v>
          </cell>
          <cell r="AQ33">
            <v>880</v>
          </cell>
          <cell r="AR33" t="str">
            <v>しない</v>
          </cell>
          <cell r="AS33">
            <v>6</v>
          </cell>
          <cell r="AT33">
            <v>11</v>
          </cell>
          <cell r="AU33" t="str">
            <v>NPO法人東京腎臓病協議会</v>
          </cell>
          <cell r="AV33" t="str">
            <v/>
          </cell>
          <cell r="AW33" t="str">
            <v/>
          </cell>
          <cell r="AX33" t="str">
            <v/>
          </cell>
        </row>
        <row r="34">
          <cell r="A34" t="str">
            <v>0984</v>
          </cell>
          <cell r="B34" t="str">
            <v>04-0984</v>
          </cell>
          <cell r="E34" t="str">
            <v>棚橋</v>
          </cell>
          <cell r="F34" t="str">
            <v>0984-0</v>
          </cell>
          <cell r="G34" t="str">
            <v>（協）関東経営サポネット</v>
          </cell>
          <cell r="H34">
            <v>17</v>
          </cell>
          <cell r="I34" t="str">
            <v>○</v>
          </cell>
          <cell r="J34" t="str">
            <v>○</v>
          </cell>
          <cell r="K34" t="str">
            <v>ﾌｫｰﾏｯﾄ</v>
          </cell>
          <cell r="L34" t="str">
            <v>通常+自家用</v>
          </cell>
          <cell r="M34" t="str">
            <v>ﾌｫｰﾏｯﾄ</v>
          </cell>
          <cell r="N34" t="str">
            <v>通常+自家用</v>
          </cell>
          <cell r="O34" t="str">
            <v>変更しない</v>
          </cell>
          <cell r="P34" t="str">
            <v>変更しない</v>
          </cell>
          <cell r="Q34" t="str">
            <v>変更しない</v>
          </cell>
          <cell r="R34" t="str">
            <v>◎</v>
          </cell>
          <cell r="S34" t="str">
            <v>ﾌｫｰﾏｯﾄ</v>
          </cell>
          <cell r="T34" t="str">
            <v>通常</v>
          </cell>
          <cell r="U34" t="str">
            <v>ﾌｫｰﾏｯﾄ</v>
          </cell>
          <cell r="V34" t="str">
            <v>通常</v>
          </cell>
          <cell r="W34" t="str">
            <v>ﾌｫｰﾏｯﾄ</v>
          </cell>
          <cell r="X34" t="str">
            <v>通常</v>
          </cell>
          <cell r="Y34" t="str">
            <v>組合員の皆様へ</v>
          </cell>
          <cell r="Z34" t="str">
            <v/>
          </cell>
          <cell r="AA34" t="str">
            <v>協同組合関東経営サポネット</v>
          </cell>
          <cell r="AB34" t="str">
            <v>丸大食品株式会社</v>
          </cell>
          <cell r="AC34" t="str">
            <v>裏面</v>
          </cell>
          <cell r="AD34" t="str">
            <v>○</v>
          </cell>
          <cell r="AE34" t="str">
            <v>FAXで</v>
          </cell>
          <cell r="AF34" t="str">
            <v>○</v>
          </cell>
          <cell r="AG34" t="str">
            <v>○</v>
          </cell>
          <cell r="AH34" t="str">
            <v>○</v>
          </cell>
          <cell r="AI34" t="str">
            <v>○</v>
          </cell>
          <cell r="AJ34" t="str">
            <v>○</v>
          </cell>
          <cell r="AK34" t="str">
            <v>○</v>
          </cell>
          <cell r="AL34" t="str">
            <v>○</v>
          </cell>
          <cell r="AM34" t="str">
            <v>○</v>
          </cell>
          <cell r="AN34" t="str">
            <v>○</v>
          </cell>
          <cell r="AO34">
            <v>30</v>
          </cell>
          <cell r="AP34">
            <v>20</v>
          </cell>
          <cell r="AQ34">
            <v>880</v>
          </cell>
          <cell r="AR34" t="str">
            <v>しない</v>
          </cell>
          <cell r="AS34">
            <v>6</v>
          </cell>
          <cell r="AT34">
            <v>10</v>
          </cell>
          <cell r="AU34" t="str">
            <v>（協）関東経営サポネット</v>
          </cell>
          <cell r="AV34" t="str">
            <v/>
          </cell>
          <cell r="AW34" t="str">
            <v/>
          </cell>
          <cell r="AX34" t="str">
            <v/>
          </cell>
        </row>
        <row r="35">
          <cell r="A35" t="str">
            <v>0991</v>
          </cell>
          <cell r="B35" t="str">
            <v>04-0991</v>
          </cell>
          <cell r="E35" t="str">
            <v>棚橋</v>
          </cell>
          <cell r="F35" t="str">
            <v>0991-0</v>
          </cell>
          <cell r="G35" t="str">
            <v>関東通信事業協同組合</v>
          </cell>
          <cell r="H35">
            <v>14</v>
          </cell>
          <cell r="I35" t="str">
            <v>○</v>
          </cell>
          <cell r="J35" t="str">
            <v>○</v>
          </cell>
          <cell r="K35" t="str">
            <v>一般と同じ(ＦＡＸあり)</v>
          </cell>
          <cell r="L35" t="str">
            <v>問合2段+自家用</v>
          </cell>
          <cell r="M35" t="str">
            <v>ﾌｫｰﾏｯﾄ</v>
          </cell>
          <cell r="N35" t="str">
            <v>ＦＡＸあり（自家用問合2段）</v>
          </cell>
          <cell r="O35" t="str">
            <v>変更する</v>
          </cell>
          <cell r="P35" t="str">
            <v>変更する</v>
          </cell>
          <cell r="Q35" t="str">
            <v>変更する</v>
          </cell>
          <cell r="R35" t="str">
            <v>◎</v>
          </cell>
          <cell r="S35" t="str">
            <v>ﾌｫｰﾏｯﾄ</v>
          </cell>
          <cell r="T35" t="str">
            <v>問合2段+自家用</v>
          </cell>
          <cell r="U35" t="str">
            <v>ﾌｫｰﾏｯﾄ</v>
          </cell>
          <cell r="V35" t="str">
            <v>問合2段+自家用</v>
          </cell>
          <cell r="W35" t="str">
            <v>＠</v>
          </cell>
          <cell r="X35" t="str">
            <v>FAX変更</v>
          </cell>
          <cell r="Y35" t="str">
            <v>組合員の皆様へ</v>
          </cell>
          <cell r="Z35" t="str">
            <v/>
          </cell>
          <cell r="AA35" t="str">
            <v>関東通信事業協同組合</v>
          </cell>
          <cell r="AB35" t="str">
            <v>丸大食品株式会社</v>
          </cell>
          <cell r="AC35" t="str">
            <v>裏面</v>
          </cell>
          <cell r="AD35" t="str">
            <v>組合事務局</v>
          </cell>
          <cell r="AE35" t="str">
            <v>FAXで</v>
          </cell>
          <cell r="AF35" t="str">
            <v>03-3508-0567</v>
          </cell>
          <cell r="AG35" t="str">
            <v>商品発送後、関東通信事業協同組合より請求書を送りますので、指定振込口座にお振込ください。</v>
          </cell>
          <cell r="AH35" t="str">
            <v>○</v>
          </cell>
          <cell r="AI35" t="str">
            <v>○</v>
          </cell>
          <cell r="AJ35" t="str">
            <v>関東通信事業協同組合</v>
          </cell>
          <cell r="AK35" t="str">
            <v>林</v>
          </cell>
          <cell r="AL35" t="str">
            <v>〒105-0001　東京都港区虎ノ門1-1-3　磯村ビル5F</v>
          </cell>
          <cell r="AM35" t="str">
            <v>03-3508-0566</v>
          </cell>
          <cell r="AN35" t="str">
            <v>営業時間：月～金　9:00～17:00</v>
          </cell>
          <cell r="AO35">
            <v>35</v>
          </cell>
          <cell r="AP35">
            <v>20</v>
          </cell>
          <cell r="AQ35">
            <v>770</v>
          </cell>
          <cell r="AR35" t="str">
            <v>しない</v>
          </cell>
          <cell r="AS35">
            <v>6</v>
          </cell>
          <cell r="AT35">
            <v>11</v>
          </cell>
          <cell r="AU35" t="str">
            <v>関東通信事業　　　　　協同組合</v>
          </cell>
          <cell r="AV35" t="str">
            <v/>
          </cell>
          <cell r="AW35" t="str">
            <v/>
          </cell>
          <cell r="AX35" t="str">
            <v/>
          </cell>
        </row>
        <row r="36">
          <cell r="A36" t="str">
            <v>0997</v>
          </cell>
          <cell r="B36" t="str">
            <v>04-0997</v>
          </cell>
          <cell r="E36" t="str">
            <v>棚橋</v>
          </cell>
          <cell r="F36" t="str">
            <v>0997-0</v>
          </cell>
          <cell r="G36" t="str">
            <v>トップラインサービス協同組合</v>
          </cell>
          <cell r="H36">
            <v>13</v>
          </cell>
          <cell r="I36" t="str">
            <v>○</v>
          </cell>
          <cell r="J36" t="str">
            <v>○</v>
          </cell>
          <cell r="K36" t="str">
            <v>ﾌｫｰﾏｯﾄ</v>
          </cell>
          <cell r="L36" t="str">
            <v>通常+自家用</v>
          </cell>
          <cell r="M36" t="str">
            <v>ﾌｫｰﾏｯﾄ</v>
          </cell>
          <cell r="N36" t="str">
            <v>通常+自家用</v>
          </cell>
          <cell r="O36" t="str">
            <v>変更しない</v>
          </cell>
          <cell r="P36" t="str">
            <v>変更しない</v>
          </cell>
          <cell r="Q36" t="str">
            <v>変更しない</v>
          </cell>
          <cell r="R36" t="str">
            <v>◎</v>
          </cell>
          <cell r="S36" t="str">
            <v>ﾌｫｰﾏｯﾄ</v>
          </cell>
          <cell r="T36" t="str">
            <v>通常</v>
          </cell>
          <cell r="U36" t="str">
            <v>ﾌｫｰﾏｯﾄ</v>
          </cell>
          <cell r="V36" t="str">
            <v>通常</v>
          </cell>
          <cell r="W36" t="str">
            <v>ﾌｫｰﾏｯﾄ</v>
          </cell>
          <cell r="X36" t="str">
            <v>通常</v>
          </cell>
          <cell r="Y36" t="str">
            <v>組合員の皆様へ</v>
          </cell>
          <cell r="AA36" t="str">
            <v>トップラインサービス協同組合</v>
          </cell>
          <cell r="AB36" t="str">
            <v>丸大食品株式会社</v>
          </cell>
          <cell r="AC36" t="str">
            <v>裏面</v>
          </cell>
          <cell r="AD36" t="str">
            <v>○</v>
          </cell>
          <cell r="AE36" t="str">
            <v>FAXにて</v>
          </cell>
          <cell r="AF36" t="str">
            <v>○</v>
          </cell>
          <cell r="AG36" t="str">
            <v>○</v>
          </cell>
          <cell r="AH36" t="str">
            <v>○</v>
          </cell>
          <cell r="AI36" t="str">
            <v>○</v>
          </cell>
          <cell r="AJ36" t="str">
            <v>○</v>
          </cell>
          <cell r="AK36" t="str">
            <v>○</v>
          </cell>
          <cell r="AL36" t="str">
            <v>○</v>
          </cell>
          <cell r="AM36" t="str">
            <v>○</v>
          </cell>
          <cell r="AN36" t="str">
            <v>○</v>
          </cell>
          <cell r="AO36">
            <v>30</v>
          </cell>
          <cell r="AP36">
            <v>20</v>
          </cell>
          <cell r="AQ36">
            <v>880</v>
          </cell>
          <cell r="AR36" t="str">
            <v>しない</v>
          </cell>
          <cell r="AS36">
            <v>5</v>
          </cell>
          <cell r="AT36">
            <v>11</v>
          </cell>
          <cell r="AU36" t="str">
            <v>トップラインサービス協同組合</v>
          </cell>
        </row>
        <row r="37">
          <cell r="A37" t="str">
            <v>0999</v>
          </cell>
          <cell r="B37" t="str">
            <v>04-0999</v>
          </cell>
          <cell r="E37" t="str">
            <v>棚橋</v>
          </cell>
          <cell r="F37" t="str">
            <v>0999-0</v>
          </cell>
          <cell r="G37" t="str">
            <v>ライズ事業協同組合</v>
          </cell>
          <cell r="H37">
            <v>7</v>
          </cell>
          <cell r="I37" t="str">
            <v>○</v>
          </cell>
          <cell r="J37" t="str">
            <v>○</v>
          </cell>
          <cell r="K37" t="str">
            <v>ﾌｫｰﾏｯﾄ</v>
          </cell>
          <cell r="L37" t="str">
            <v>通常+自家用</v>
          </cell>
          <cell r="M37" t="str">
            <v>ﾌｫｰﾏｯﾄ</v>
          </cell>
          <cell r="N37" t="str">
            <v>通常+自家用</v>
          </cell>
          <cell r="O37" t="str">
            <v>変更しない</v>
          </cell>
          <cell r="P37" t="str">
            <v>変更しない</v>
          </cell>
          <cell r="Q37" t="str">
            <v>変更しない</v>
          </cell>
          <cell r="R37" t="str">
            <v>◎</v>
          </cell>
          <cell r="S37" t="str">
            <v>ﾌｫｰﾏｯﾄ</v>
          </cell>
          <cell r="T37" t="str">
            <v>通常</v>
          </cell>
          <cell r="U37" t="str">
            <v>ﾌｫｰﾏｯﾄ</v>
          </cell>
          <cell r="V37" t="str">
            <v>通常</v>
          </cell>
          <cell r="W37" t="str">
            <v>ﾌｫｰﾏｯﾄ</v>
          </cell>
          <cell r="X37" t="str">
            <v>通常</v>
          </cell>
          <cell r="Y37" t="str">
            <v>組合員の皆様へ</v>
          </cell>
          <cell r="AA37" t="str">
            <v>ライズ事業協同組合</v>
          </cell>
          <cell r="AB37" t="str">
            <v>丸大食品株式会社</v>
          </cell>
          <cell r="AC37" t="str">
            <v>裏面</v>
          </cell>
          <cell r="AD37" t="str">
            <v>○</v>
          </cell>
          <cell r="AE37" t="str">
            <v>FAXで</v>
          </cell>
          <cell r="AF37" t="str">
            <v>○</v>
          </cell>
          <cell r="AG37" t="str">
            <v>○</v>
          </cell>
          <cell r="AH37" t="str">
            <v>○</v>
          </cell>
          <cell r="AI37" t="str">
            <v>○</v>
          </cell>
          <cell r="AJ37" t="str">
            <v>○</v>
          </cell>
          <cell r="AK37" t="str">
            <v>○</v>
          </cell>
          <cell r="AL37" t="str">
            <v>○</v>
          </cell>
          <cell r="AM37" t="str">
            <v>○</v>
          </cell>
          <cell r="AN37" t="str">
            <v>○</v>
          </cell>
          <cell r="AO37">
            <v>30</v>
          </cell>
          <cell r="AP37">
            <v>20</v>
          </cell>
          <cell r="AQ37">
            <v>880</v>
          </cell>
          <cell r="AR37" t="str">
            <v>しない</v>
          </cell>
          <cell r="AS37">
            <v>5</v>
          </cell>
          <cell r="AT37">
            <v>10</v>
          </cell>
          <cell r="AU37" t="str">
            <v>ライズ事業協同組合</v>
          </cell>
        </row>
        <row r="38">
          <cell r="A38" t="str">
            <v>1285</v>
          </cell>
          <cell r="B38" t="str">
            <v>04-1285</v>
          </cell>
          <cell r="E38" t="str">
            <v>棚橋</v>
          </cell>
          <cell r="F38" t="str">
            <v>1285-0</v>
          </cell>
          <cell r="G38" t="str">
            <v>八王子市役所職員組合</v>
          </cell>
          <cell r="H38">
            <v>24</v>
          </cell>
          <cell r="I38" t="str">
            <v>○</v>
          </cell>
          <cell r="J38" t="str">
            <v>○</v>
          </cell>
          <cell r="K38" t="str">
            <v>ﾌｫｰﾏｯﾄ</v>
          </cell>
          <cell r="L38" t="str">
            <v>通常+自家用</v>
          </cell>
          <cell r="M38" t="str">
            <v>ﾌｫｰﾏｯﾄ</v>
          </cell>
          <cell r="N38" t="str">
            <v>通常+自家用</v>
          </cell>
          <cell r="O38" t="str">
            <v>変更しない</v>
          </cell>
          <cell r="P38" t="str">
            <v>変更しない</v>
          </cell>
          <cell r="Q38" t="str">
            <v>変更しない</v>
          </cell>
          <cell r="R38" t="str">
            <v>◎</v>
          </cell>
          <cell r="S38" t="str">
            <v>ﾌｫｰﾏｯﾄ</v>
          </cell>
          <cell r="T38" t="str">
            <v>通常</v>
          </cell>
          <cell r="U38" t="str">
            <v>ﾌｫｰﾏｯﾄ</v>
          </cell>
          <cell r="V38" t="str">
            <v>通常</v>
          </cell>
          <cell r="W38" t="str">
            <v>ﾌｫｰﾏｯﾄ</v>
          </cell>
          <cell r="X38" t="str">
            <v>通常</v>
          </cell>
          <cell r="Y38" t="str">
            <v>組合員の皆様へ</v>
          </cell>
          <cell r="AA38" t="str">
            <v>八王子市職員等事業本部</v>
          </cell>
          <cell r="AB38" t="str">
            <v>丸大食品株式会社</v>
          </cell>
          <cell r="AC38" t="str">
            <v>裏面</v>
          </cell>
          <cell r="AD38" t="str">
            <v>○</v>
          </cell>
          <cell r="AE38" t="str">
            <v>FAX（郵送も可）にて</v>
          </cell>
          <cell r="AF38" t="str">
            <v>○</v>
          </cell>
          <cell r="AG38" t="str">
            <v>○</v>
          </cell>
          <cell r="AH38" t="str">
            <v>○</v>
          </cell>
          <cell r="AI38" t="str">
            <v>○</v>
          </cell>
          <cell r="AJ38" t="str">
            <v>○</v>
          </cell>
          <cell r="AK38" t="str">
            <v>○</v>
          </cell>
          <cell r="AL38" t="str">
            <v>○</v>
          </cell>
          <cell r="AM38" t="str">
            <v>○</v>
          </cell>
          <cell r="AN38" t="str">
            <v>○</v>
          </cell>
          <cell r="AO38">
            <v>30</v>
          </cell>
          <cell r="AP38">
            <v>20</v>
          </cell>
          <cell r="AQ38">
            <v>770</v>
          </cell>
          <cell r="AR38" t="str">
            <v>しない</v>
          </cell>
          <cell r="AS38">
            <v>6</v>
          </cell>
          <cell r="AT38">
            <v>11</v>
          </cell>
          <cell r="AU38" t="str">
            <v>八王子市職員等事業本部</v>
          </cell>
          <cell r="AV38" t="str">
            <v/>
          </cell>
          <cell r="AW38" t="str">
            <v/>
          </cell>
          <cell r="AX38" t="str">
            <v/>
          </cell>
        </row>
        <row r="39">
          <cell r="A39" t="str">
            <v>1290</v>
          </cell>
          <cell r="B39" t="str">
            <v>04-1290</v>
          </cell>
          <cell r="E39" t="str">
            <v>棚橋</v>
          </cell>
          <cell r="F39" t="str">
            <v>1290-0</v>
          </cell>
          <cell r="G39" t="str">
            <v>㈱増田屋</v>
          </cell>
          <cell r="H39">
            <v>30</v>
          </cell>
          <cell r="I39" t="str">
            <v>×</v>
          </cell>
          <cell r="J39" t="str">
            <v>○</v>
          </cell>
          <cell r="K39" t="str">
            <v>なし</v>
          </cell>
          <cell r="M39" t="str">
            <v>＠</v>
          </cell>
          <cell r="N39" t="str">
            <v>合体版のみ</v>
          </cell>
          <cell r="O39" t="str">
            <v>変更する</v>
          </cell>
          <cell r="P39" t="str">
            <v>変更する</v>
          </cell>
          <cell r="Q39" t="str">
            <v>変更しない</v>
          </cell>
          <cell r="R39" t="str">
            <v>○</v>
          </cell>
          <cell r="S39" t="str">
            <v>必要なし</v>
          </cell>
          <cell r="U39" t="str">
            <v>＠</v>
          </cell>
          <cell r="V39" t="str">
            <v>合体版のみFAXなし</v>
          </cell>
          <cell r="W39" t="str">
            <v>＠</v>
          </cell>
          <cell r="X39" t="str">
            <v>FAX変更</v>
          </cell>
          <cell r="Y39" t="str">
            <v>お得意様各位</v>
          </cell>
          <cell r="AA39" t="str">
            <v/>
          </cell>
          <cell r="AB39" t="str">
            <v>㈱増田屋</v>
          </cell>
          <cell r="AC39" t="str">
            <v>裏面</v>
          </cell>
          <cell r="AD39" t="str">
            <v>○</v>
          </cell>
          <cell r="AE39" t="str">
            <v>ＦＡＸまたは担当者にお渡し</v>
          </cell>
          <cell r="AF39" t="str">
            <v>0426-54-5049</v>
          </cell>
          <cell r="AG39" t="str">
            <v/>
          </cell>
          <cell r="AH39" t="str">
            <v>○</v>
          </cell>
          <cell r="AI39" t="str">
            <v>○</v>
          </cell>
          <cell r="AJ39" t="str">
            <v/>
          </cell>
          <cell r="AK39" t="str">
            <v/>
          </cell>
          <cell r="AL39" t="str">
            <v/>
          </cell>
          <cell r="AM39" t="str">
            <v/>
          </cell>
          <cell r="AN39" t="str">
            <v>○</v>
          </cell>
          <cell r="AO39" t="str">
            <v>30%+550</v>
          </cell>
          <cell r="AP39">
            <v>20</v>
          </cell>
          <cell r="AQ39" t="str">
            <v>無料</v>
          </cell>
          <cell r="AR39" t="str">
            <v>しない</v>
          </cell>
          <cell r="AS39" t="str">
            <v/>
          </cell>
          <cell r="AT39">
            <v>11</v>
          </cell>
          <cell r="AU39" t="str">
            <v>株式会社　増田屋</v>
          </cell>
          <cell r="AV39" t="str">
            <v/>
          </cell>
          <cell r="AW39" t="str">
            <v>施設名</v>
          </cell>
          <cell r="AX39" t="str">
            <v>所属</v>
          </cell>
        </row>
        <row r="40">
          <cell r="A40" t="str">
            <v>1292</v>
          </cell>
          <cell r="B40" t="str">
            <v>04-1292</v>
          </cell>
          <cell r="E40" t="str">
            <v>棚橋</v>
          </cell>
          <cell r="F40" t="str">
            <v>1292-0</v>
          </cell>
          <cell r="G40" t="str">
            <v>中央大学　生活協同組合</v>
          </cell>
          <cell r="H40">
            <v>2</v>
          </cell>
          <cell r="I40" t="str">
            <v>○</v>
          </cell>
          <cell r="J40" t="str">
            <v>○</v>
          </cell>
          <cell r="K40" t="str">
            <v>＠</v>
          </cell>
          <cell r="L40" t="str">
            <v>送料込2段+自家用</v>
          </cell>
          <cell r="M40" t="str">
            <v>＠</v>
          </cell>
          <cell r="N40" t="str">
            <v>送料込2段+自家用</v>
          </cell>
          <cell r="O40" t="str">
            <v>変更する</v>
          </cell>
          <cell r="P40" t="str">
            <v>変更する</v>
          </cell>
          <cell r="Q40" t="str">
            <v>変更する</v>
          </cell>
          <cell r="R40" t="str">
            <v>◎</v>
          </cell>
          <cell r="S40" t="str">
            <v>＠</v>
          </cell>
          <cell r="T40" t="str">
            <v>送料込2段+自家用</v>
          </cell>
          <cell r="U40" t="str">
            <v>＠</v>
          </cell>
          <cell r="V40" t="str">
            <v>送料込2段+自家用</v>
          </cell>
          <cell r="W40" t="str">
            <v>＠</v>
          </cell>
          <cell r="X40" t="str">
            <v>送料なし</v>
          </cell>
          <cell r="Y40" t="str">
            <v>お客様各位</v>
          </cell>
          <cell r="AA40" t="str">
            <v>中央大学生活協同組合</v>
          </cell>
          <cell r="AB40" t="str">
            <v>丸大食品株式会社</v>
          </cell>
          <cell r="AC40" t="str">
            <v>裏面</v>
          </cell>
          <cell r="AD40" t="str">
            <v>【中央大学生協・ギフト係】</v>
          </cell>
          <cell r="AE40" t="str">
            <v>FAX（郵送も可）にて</v>
          </cell>
          <cell r="AF40" t="str">
            <v>042-674-3034</v>
          </cell>
          <cell r="AG40" t="str">
            <v>現金または掛売となります。　※お申込時にご希望の方法をお申し付けください。</v>
          </cell>
          <cell r="AH40" t="str">
            <v>○</v>
          </cell>
          <cell r="AI40" t="str">
            <v>○</v>
          </cell>
          <cell r="AJ40" t="str">
            <v>中央大学生活協同組合</v>
          </cell>
          <cell r="AK40" t="str">
            <v>ギフト係</v>
          </cell>
          <cell r="AL40" t="str">
            <v/>
          </cell>
          <cell r="AM40" t="str">
            <v>042-674-3019</v>
          </cell>
          <cell r="AN40" t="str">
            <v>○</v>
          </cell>
          <cell r="AO40" t="str">
            <v>30%+550</v>
          </cell>
          <cell r="AP40">
            <v>20</v>
          </cell>
          <cell r="AQ40" t="str">
            <v>無料</v>
          </cell>
          <cell r="AR40" t="str">
            <v>しない</v>
          </cell>
          <cell r="AS40">
            <v>6</v>
          </cell>
          <cell r="AT40">
            <v>11</v>
          </cell>
          <cell r="AU40" t="str">
            <v>中央大学生活協同組合</v>
          </cell>
          <cell r="AV40" t="str">
            <v/>
          </cell>
          <cell r="AW40" t="str">
            <v/>
          </cell>
          <cell r="AX40" t="str">
            <v/>
          </cell>
        </row>
        <row r="41">
          <cell r="A41" t="str">
            <v>1293</v>
          </cell>
          <cell r="B41" t="str">
            <v>04-1293</v>
          </cell>
          <cell r="E41" t="str">
            <v>棚橋</v>
          </cell>
          <cell r="F41" t="str">
            <v>1293-0</v>
          </cell>
          <cell r="G41" t="str">
            <v>富士オフィス＆ライフサービス株式会社</v>
          </cell>
          <cell r="H41">
            <v>6</v>
          </cell>
          <cell r="I41" t="str">
            <v>○</v>
          </cell>
          <cell r="J41" t="str">
            <v>○</v>
          </cell>
          <cell r="K41" t="str">
            <v>一般と同じ(ＦＡＸあり)</v>
          </cell>
          <cell r="L41" t="str">
            <v>問合2段+自家用</v>
          </cell>
          <cell r="M41" t="str">
            <v>ﾌｫｰﾏｯﾄ</v>
          </cell>
          <cell r="N41" t="str">
            <v>ＦＡＸあり（自家用問合2段）</v>
          </cell>
          <cell r="O41" t="str">
            <v>変更する</v>
          </cell>
          <cell r="P41" t="str">
            <v>変更する</v>
          </cell>
          <cell r="Q41" t="str">
            <v>変更する</v>
          </cell>
          <cell r="R41" t="str">
            <v>◎</v>
          </cell>
          <cell r="S41" t="str">
            <v>ﾌｫｰﾏｯﾄ</v>
          </cell>
          <cell r="T41" t="str">
            <v>問合2段+自家用</v>
          </cell>
          <cell r="U41" t="str">
            <v>ﾌｫｰﾏｯﾄ</v>
          </cell>
          <cell r="V41" t="str">
            <v>問合2段+自家用</v>
          </cell>
          <cell r="W41" t="str">
            <v>＠</v>
          </cell>
          <cell r="X41" t="str">
            <v>FAX変更</v>
          </cell>
          <cell r="Y41" t="str">
            <v>富士電機グループの皆様へ</v>
          </cell>
          <cell r="Z41" t="str">
            <v>★ご自宅お届けは送料無料★</v>
          </cell>
          <cell r="AA41" t="str">
            <v>富士オフィス＆ライフサービス株式会社</v>
          </cell>
          <cell r="AB41" t="str">
            <v>丸大食品株式会社</v>
          </cell>
          <cell r="AC41" t="str">
            <v>裏面</v>
          </cell>
          <cell r="AD41" t="str">
            <v>富士オフィス＆ライフサービス（株）</v>
          </cell>
          <cell r="AE41" t="str">
            <v/>
          </cell>
          <cell r="AF41" t="str">
            <v>042-581-6760</v>
          </cell>
          <cell r="AG41" t="str">
            <v>富士オフィス＆ライフサービス株式会社より、後日ご請求いたします。</v>
          </cell>
          <cell r="AH41" t="str">
            <v>○</v>
          </cell>
          <cell r="AI41" t="str">
            <v>○</v>
          </cell>
          <cell r="AJ41" t="str">
            <v>富士オフィス＆ライフサービス株式会社</v>
          </cell>
          <cell r="AK41" t="str">
            <v>商事課</v>
          </cell>
          <cell r="AL41" t="str">
            <v>〒191-8502　東京都日野市富士町1番地</v>
          </cell>
          <cell r="AM41" t="str">
            <v>内線　3856</v>
          </cell>
          <cell r="AN41" t="str">
            <v>（メールＮＯ.　東　5-12）</v>
          </cell>
          <cell r="AO41">
            <v>30</v>
          </cell>
          <cell r="AP41">
            <v>20</v>
          </cell>
          <cell r="AQ41">
            <v>660</v>
          </cell>
          <cell r="AR41" t="str">
            <v>する</v>
          </cell>
          <cell r="AS41">
            <v>6</v>
          </cell>
          <cell r="AT41">
            <v>11</v>
          </cell>
          <cell r="AU41" t="str">
            <v>富士オフィス＆ライフサービス株式会社</v>
          </cell>
          <cell r="AV41" t="str">
            <v/>
          </cell>
          <cell r="AW41" t="str">
            <v>職場名</v>
          </cell>
          <cell r="AX41" t="str">
            <v>内線</v>
          </cell>
        </row>
        <row r="42">
          <cell r="A42" t="str">
            <v>1294</v>
          </cell>
          <cell r="B42" t="str">
            <v>04-1294</v>
          </cell>
          <cell r="E42" t="str">
            <v>棚橋</v>
          </cell>
          <cell r="F42" t="str">
            <v>1294-0</v>
          </cell>
          <cell r="G42" t="str">
            <v>木村設備㈱</v>
          </cell>
          <cell r="H42">
            <v>2</v>
          </cell>
          <cell r="I42" t="str">
            <v>○</v>
          </cell>
          <cell r="J42" t="str">
            <v>○</v>
          </cell>
          <cell r="K42" t="str">
            <v>ﾌｫｰﾏｯﾄ</v>
          </cell>
          <cell r="L42" t="str">
            <v>通常+自家用</v>
          </cell>
          <cell r="M42" t="str">
            <v>ﾌｫｰﾏｯﾄ</v>
          </cell>
          <cell r="N42" t="str">
            <v>通常+自家用</v>
          </cell>
          <cell r="O42" t="str">
            <v>変更しない</v>
          </cell>
          <cell r="P42" t="str">
            <v>変更しない</v>
          </cell>
          <cell r="Q42" t="str">
            <v>変更しない</v>
          </cell>
          <cell r="R42" t="str">
            <v>×</v>
          </cell>
          <cell r="S42" t="str">
            <v>必要なし</v>
          </cell>
          <cell r="U42" t="str">
            <v>必要なし</v>
          </cell>
          <cell r="W42" t="str">
            <v>必要なし</v>
          </cell>
          <cell r="Y42" t="str">
            <v>木村設備株式会社様</v>
          </cell>
          <cell r="Z42" t="str">
            <v>★人気のハムギフト、嬉しい送料無料！★</v>
          </cell>
          <cell r="AA42" t="str">
            <v/>
          </cell>
          <cell r="AB42" t="str">
            <v>丸大食品株式会社</v>
          </cell>
          <cell r="AC42" t="str">
            <v>裏面</v>
          </cell>
          <cell r="AD42" t="str">
            <v>○</v>
          </cell>
          <cell r="AE42" t="str">
            <v>FAXにて</v>
          </cell>
          <cell r="AF42" t="str">
            <v>○</v>
          </cell>
          <cell r="AG42" t="str">
            <v>○</v>
          </cell>
          <cell r="AH42" t="str">
            <v>○</v>
          </cell>
          <cell r="AI42" t="str">
            <v>○</v>
          </cell>
          <cell r="AJ42" t="str">
            <v>○</v>
          </cell>
          <cell r="AK42" t="str">
            <v>○</v>
          </cell>
          <cell r="AL42" t="str">
            <v>○</v>
          </cell>
          <cell r="AM42" t="str">
            <v>○</v>
          </cell>
          <cell r="AN42" t="str">
            <v>○</v>
          </cell>
          <cell r="AO42">
            <v>30</v>
          </cell>
          <cell r="AP42">
            <v>20</v>
          </cell>
          <cell r="AQ42" t="str">
            <v>無料</v>
          </cell>
          <cell r="AR42" t="str">
            <v>しない</v>
          </cell>
          <cell r="AS42">
            <v>5</v>
          </cell>
          <cell r="AT42">
            <v>11</v>
          </cell>
          <cell r="AU42" t="str">
            <v/>
          </cell>
          <cell r="AV42" t="str">
            <v/>
          </cell>
          <cell r="AW42" t="str">
            <v/>
          </cell>
          <cell r="AX42" t="str">
            <v/>
          </cell>
        </row>
        <row r="43">
          <cell r="A43" t="str">
            <v>1297</v>
          </cell>
          <cell r="B43" t="str">
            <v>04-1297</v>
          </cell>
          <cell r="E43" t="str">
            <v>棚橋</v>
          </cell>
          <cell r="F43" t="str">
            <v>1297-0</v>
          </cell>
          <cell r="G43" t="str">
            <v>コニカミノルタ労働組合　日野支部</v>
          </cell>
          <cell r="H43">
            <v>9</v>
          </cell>
          <cell r="I43" t="str">
            <v>○</v>
          </cell>
          <cell r="J43" t="str">
            <v>○</v>
          </cell>
          <cell r="K43" t="str">
            <v>ﾌｫｰﾏｯﾄ</v>
          </cell>
          <cell r="L43" t="str">
            <v>通常+自家用</v>
          </cell>
          <cell r="M43" t="str">
            <v>ﾌｫｰﾏｯﾄ</v>
          </cell>
          <cell r="N43" t="str">
            <v>通常+自家用</v>
          </cell>
          <cell r="O43" t="str">
            <v>変更しない</v>
          </cell>
          <cell r="P43" t="str">
            <v>変更しない</v>
          </cell>
          <cell r="Q43" t="str">
            <v>変更しない</v>
          </cell>
          <cell r="R43" t="str">
            <v>◎</v>
          </cell>
          <cell r="S43" t="str">
            <v>ﾌｫｰﾏｯﾄ</v>
          </cell>
          <cell r="T43" t="str">
            <v>通常</v>
          </cell>
          <cell r="U43" t="str">
            <v>ﾌｫｰﾏｯﾄ</v>
          </cell>
          <cell r="V43" t="str">
            <v>通常</v>
          </cell>
          <cell r="W43" t="str">
            <v>ﾌｫｰﾏｯﾄ</v>
          </cell>
          <cell r="X43" t="str">
            <v>通常</v>
          </cell>
          <cell r="Y43" t="str">
            <v>組合員の皆様へ</v>
          </cell>
          <cell r="AA43" t="str">
            <v>コニカミノルタ労働組合日野支部</v>
          </cell>
          <cell r="AB43" t="str">
            <v>丸大食品株式会社</v>
          </cell>
          <cell r="AC43" t="str">
            <v>裏面</v>
          </cell>
          <cell r="AD43" t="str">
            <v>組合事務所</v>
          </cell>
          <cell r="AE43" t="str">
            <v>ご持参またはFAＸにて</v>
          </cell>
          <cell r="AF43" t="str">
            <v>042-589-8001</v>
          </cell>
          <cell r="AG43" t="str">
            <v>○</v>
          </cell>
          <cell r="AH43" t="str">
            <v>○</v>
          </cell>
          <cell r="AI43" t="str">
            <v>○</v>
          </cell>
          <cell r="AJ43" t="str">
            <v>○</v>
          </cell>
          <cell r="AK43" t="str">
            <v>○</v>
          </cell>
          <cell r="AL43" t="str">
            <v>○</v>
          </cell>
          <cell r="AM43" t="str">
            <v>○</v>
          </cell>
          <cell r="AN43" t="str">
            <v>○</v>
          </cell>
          <cell r="AO43">
            <v>30</v>
          </cell>
          <cell r="AP43">
            <v>20</v>
          </cell>
          <cell r="AQ43">
            <v>770</v>
          </cell>
          <cell r="AR43" t="str">
            <v>しない</v>
          </cell>
          <cell r="AS43">
            <v>6</v>
          </cell>
          <cell r="AT43">
            <v>11</v>
          </cell>
          <cell r="AU43" t="str">
            <v>コニカミノルタ労働組合</v>
          </cell>
          <cell r="AV43" t="str">
            <v>14</v>
          </cell>
          <cell r="AW43" t="str">
            <v/>
          </cell>
          <cell r="AX43" t="str">
            <v/>
          </cell>
        </row>
        <row r="44">
          <cell r="A44" t="str">
            <v>1300</v>
          </cell>
          <cell r="B44" t="str">
            <v>04-1300</v>
          </cell>
          <cell r="E44" t="str">
            <v>棚橋</v>
          </cell>
          <cell r="F44" t="str">
            <v>1300-0</v>
          </cell>
          <cell r="G44" t="str">
            <v>コニカミノルタビジネスアソシエイツ株式会社</v>
          </cell>
          <cell r="H44">
            <v>21</v>
          </cell>
          <cell r="I44" t="str">
            <v>○</v>
          </cell>
          <cell r="J44" t="str">
            <v>○</v>
          </cell>
          <cell r="K44" t="str">
            <v>ﾌｫｰﾏｯﾄ</v>
          </cell>
          <cell r="L44" t="str">
            <v>通常+自家用</v>
          </cell>
          <cell r="M44" t="str">
            <v>ﾌｫｰﾏｯﾄ</v>
          </cell>
          <cell r="N44" t="str">
            <v>通常+自家用</v>
          </cell>
          <cell r="O44" t="str">
            <v>変更しない</v>
          </cell>
          <cell r="P44" t="str">
            <v>変更しない</v>
          </cell>
          <cell r="Q44" t="str">
            <v>変更しない</v>
          </cell>
          <cell r="R44" t="str">
            <v>◎</v>
          </cell>
          <cell r="S44" t="str">
            <v>＠</v>
          </cell>
          <cell r="T44" t="str">
            <v>通常</v>
          </cell>
          <cell r="U44" t="str">
            <v>必要なし</v>
          </cell>
          <cell r="W44" t="str">
            <v>必要なし</v>
          </cell>
          <cell r="X44" t="str">
            <v/>
          </cell>
          <cell r="Y44" t="str">
            <v>お客様各位</v>
          </cell>
          <cell r="AA44" t="str">
            <v>コニカミノルタビジネスアソシエイツ㈱</v>
          </cell>
          <cell r="AB44" t="str">
            <v>丸大食品株式会社</v>
          </cell>
          <cell r="AC44" t="str">
            <v>裏面</v>
          </cell>
          <cell r="AD44" t="str">
            <v>コニカミノルタビジネスアソシエイツ株式会社</v>
          </cell>
          <cell r="AE44" t="str">
            <v/>
          </cell>
          <cell r="AF44" t="str">
            <v/>
          </cell>
          <cell r="AG44" t="str">
            <v>○</v>
          </cell>
          <cell r="AH44" t="str">
            <v>○</v>
          </cell>
          <cell r="AI44" t="str">
            <v>○</v>
          </cell>
          <cell r="AJ44" t="str">
            <v>○</v>
          </cell>
          <cell r="AK44" t="str">
            <v>○</v>
          </cell>
          <cell r="AL44" t="str">
            <v>○</v>
          </cell>
          <cell r="AM44" t="str">
            <v>○</v>
          </cell>
          <cell r="AN44" t="str">
            <v>○</v>
          </cell>
          <cell r="AO44">
            <v>30</v>
          </cell>
          <cell r="AP44">
            <v>20</v>
          </cell>
          <cell r="AQ44">
            <v>770</v>
          </cell>
          <cell r="AR44" t="str">
            <v>しない</v>
          </cell>
          <cell r="AS44">
            <v>6</v>
          </cell>
          <cell r="AT44">
            <v>11</v>
          </cell>
          <cell r="AU44" t="str">
            <v>コニカミノルタビジネスアソシエイツ株式会社</v>
          </cell>
          <cell r="AV44" t="str">
            <v/>
          </cell>
          <cell r="AW44" t="str">
            <v/>
          </cell>
          <cell r="AX44" t="str">
            <v/>
          </cell>
        </row>
        <row r="45">
          <cell r="A45" t="str">
            <v>1300-1</v>
          </cell>
          <cell r="B45" t="str">
            <v>04-1300-1</v>
          </cell>
          <cell r="E45" t="str">
            <v>棚橋</v>
          </cell>
          <cell r="F45" t="str">
            <v>1300-1</v>
          </cell>
          <cell r="G45" t="str">
            <v>コニカ友の会</v>
          </cell>
          <cell r="H45">
            <v>45</v>
          </cell>
          <cell r="I45" t="str">
            <v>○</v>
          </cell>
          <cell r="J45" t="str">
            <v>○</v>
          </cell>
          <cell r="K45" t="str">
            <v>ﾌｫｰﾏｯﾄ</v>
          </cell>
          <cell r="L45" t="str">
            <v>通常+自家用</v>
          </cell>
          <cell r="M45" t="str">
            <v>ﾌｫｰﾏｯﾄ</v>
          </cell>
          <cell r="N45" t="str">
            <v>通常+自家用</v>
          </cell>
          <cell r="O45" t="str">
            <v>変更しない</v>
          </cell>
          <cell r="P45" t="str">
            <v>変更しない</v>
          </cell>
          <cell r="Q45" t="str">
            <v>変更しない</v>
          </cell>
          <cell r="R45" t="str">
            <v>×</v>
          </cell>
          <cell r="S45" t="str">
            <v>必要なし</v>
          </cell>
          <cell r="U45" t="str">
            <v>必要なし</v>
          </cell>
          <cell r="W45" t="str">
            <v>必要なし</v>
          </cell>
          <cell r="Y45" t="str">
            <v>コニカ友の会の皆様へ</v>
          </cell>
          <cell r="AA45" t="str">
            <v>コニカミノルタビジネスアソシエイツ㈱</v>
          </cell>
          <cell r="AB45" t="str">
            <v>丸大食品株式会社</v>
          </cell>
          <cell r="AC45" t="str">
            <v>裏面</v>
          </cell>
          <cell r="AD45" t="str">
            <v>○</v>
          </cell>
          <cell r="AE45" t="str">
            <v>FAX（郵送も可）にて</v>
          </cell>
          <cell r="AF45" t="str">
            <v>○</v>
          </cell>
          <cell r="AG45" t="str">
            <v>○</v>
          </cell>
          <cell r="AH45" t="str">
            <v>○</v>
          </cell>
          <cell r="AI45" t="str">
            <v>○</v>
          </cell>
          <cell r="AJ45" t="str">
            <v>○</v>
          </cell>
          <cell r="AK45" t="str">
            <v>○</v>
          </cell>
          <cell r="AL45" t="str">
            <v>○</v>
          </cell>
          <cell r="AM45" t="str">
            <v>○</v>
          </cell>
          <cell r="AN45" t="str">
            <v>○</v>
          </cell>
          <cell r="AO45">
            <v>30</v>
          </cell>
          <cell r="AP45">
            <v>20</v>
          </cell>
          <cell r="AQ45">
            <v>770</v>
          </cell>
          <cell r="AR45" t="str">
            <v>しない</v>
          </cell>
          <cell r="AS45">
            <v>6</v>
          </cell>
          <cell r="AT45">
            <v>11</v>
          </cell>
          <cell r="AU45" t="str">
            <v>コニカ友の会</v>
          </cell>
          <cell r="AV45" t="str">
            <v/>
          </cell>
          <cell r="AW45" t="str">
            <v/>
          </cell>
          <cell r="AX45" t="str">
            <v/>
          </cell>
        </row>
        <row r="46">
          <cell r="A46" t="str">
            <v>1300-2</v>
          </cell>
          <cell r="B46" t="str">
            <v>04-1300-2</v>
          </cell>
          <cell r="E46" t="str">
            <v>棚橋</v>
          </cell>
          <cell r="F46" t="str">
            <v>1300-2</v>
          </cell>
          <cell r="G46" t="str">
            <v>キンコーズ・ジャパン株式会社</v>
          </cell>
          <cell r="H46">
            <v>6</v>
          </cell>
          <cell r="I46" t="str">
            <v>○</v>
          </cell>
          <cell r="J46" t="str">
            <v>○</v>
          </cell>
          <cell r="K46" t="str">
            <v>ﾌｫｰﾏｯﾄ</v>
          </cell>
          <cell r="L46" t="str">
            <v>通常+自家用</v>
          </cell>
          <cell r="M46" t="str">
            <v>ﾌｫｰﾏｯﾄ</v>
          </cell>
          <cell r="N46" t="str">
            <v>通常+自家用</v>
          </cell>
          <cell r="O46" t="str">
            <v>変更しない</v>
          </cell>
          <cell r="P46" t="str">
            <v>変更しない</v>
          </cell>
          <cell r="Q46" t="str">
            <v>変更しない</v>
          </cell>
          <cell r="R46" t="str">
            <v>×</v>
          </cell>
          <cell r="S46" t="str">
            <v>必要なし</v>
          </cell>
          <cell r="U46" t="str">
            <v>必要なし</v>
          </cell>
          <cell r="W46" t="str">
            <v>必要なし</v>
          </cell>
          <cell r="Y46" t="str">
            <v>キンコーズ・ジャパン株式会社の皆様へ</v>
          </cell>
          <cell r="AA46" t="str">
            <v>コニカミノルタビジネスアソシエイツ㈱</v>
          </cell>
          <cell r="AB46" t="str">
            <v>丸大食品株式会社</v>
          </cell>
          <cell r="AC46" t="str">
            <v>別紙</v>
          </cell>
          <cell r="AD46" t="str">
            <v>○</v>
          </cell>
          <cell r="AE46" t="str">
            <v>FAX（郵送も可）にて</v>
          </cell>
          <cell r="AF46" t="str">
            <v>○</v>
          </cell>
          <cell r="AG46" t="str">
            <v>○</v>
          </cell>
          <cell r="AH46" t="str">
            <v>○</v>
          </cell>
          <cell r="AI46" t="str">
            <v>○</v>
          </cell>
          <cell r="AJ46" t="str">
            <v>○</v>
          </cell>
          <cell r="AK46" t="str">
            <v>○</v>
          </cell>
          <cell r="AL46" t="str">
            <v>○</v>
          </cell>
          <cell r="AM46" t="str">
            <v>○</v>
          </cell>
          <cell r="AN46" t="str">
            <v>○</v>
          </cell>
          <cell r="AO46">
            <v>30</v>
          </cell>
          <cell r="AP46">
            <v>20</v>
          </cell>
          <cell r="AQ46">
            <v>770</v>
          </cell>
          <cell r="AR46" t="str">
            <v>しない</v>
          </cell>
          <cell r="AS46">
            <v>6</v>
          </cell>
          <cell r="AT46">
            <v>11</v>
          </cell>
          <cell r="AU46" t="str">
            <v>キンコーズ・ジャパン株式会社</v>
          </cell>
          <cell r="AV46" t="str">
            <v/>
          </cell>
          <cell r="AW46" t="str">
            <v/>
          </cell>
          <cell r="AX46" t="str">
            <v/>
          </cell>
        </row>
        <row r="47">
          <cell r="A47" t="str">
            <v>1300-3</v>
          </cell>
          <cell r="B47" t="str">
            <v>04-1300-3</v>
          </cell>
          <cell r="E47" t="str">
            <v>棚橋</v>
          </cell>
          <cell r="F47" t="str">
            <v>1300-3</v>
          </cell>
          <cell r="G47" t="str">
            <v>ミノルタ千代光会</v>
          </cell>
          <cell r="H47">
            <v>36</v>
          </cell>
          <cell r="I47" t="str">
            <v>○</v>
          </cell>
          <cell r="J47" t="str">
            <v>○</v>
          </cell>
          <cell r="K47" t="str">
            <v>ﾌｫｰﾏｯﾄ</v>
          </cell>
          <cell r="L47" t="str">
            <v>通常+自家用</v>
          </cell>
          <cell r="M47" t="str">
            <v>ﾌｫｰﾏｯﾄ</v>
          </cell>
          <cell r="N47" t="str">
            <v>通常+自家用</v>
          </cell>
          <cell r="O47" t="str">
            <v>変更しない</v>
          </cell>
          <cell r="P47" t="str">
            <v>変更しない</v>
          </cell>
          <cell r="Q47" t="str">
            <v>変更しない</v>
          </cell>
          <cell r="R47" t="str">
            <v>×</v>
          </cell>
          <cell r="S47" t="str">
            <v>必要なし</v>
          </cell>
          <cell r="U47" t="str">
            <v>必要なし</v>
          </cell>
          <cell r="W47" t="str">
            <v>必要なし</v>
          </cell>
          <cell r="Y47" t="str">
            <v>ミノルタ千代光会の皆様へ</v>
          </cell>
          <cell r="AA47" t="str">
            <v>コニカミノルタビジネスアソシエイツ㈱</v>
          </cell>
          <cell r="AB47" t="str">
            <v>丸大食品株式会社</v>
          </cell>
          <cell r="AC47" t="str">
            <v>裏面</v>
          </cell>
          <cell r="AD47" t="str">
            <v>○</v>
          </cell>
          <cell r="AE47" t="str">
            <v>FAX（郵送も可）にて</v>
          </cell>
          <cell r="AF47" t="str">
            <v>○</v>
          </cell>
          <cell r="AG47" t="str">
            <v>○</v>
          </cell>
          <cell r="AH47" t="str">
            <v>○</v>
          </cell>
          <cell r="AI47" t="str">
            <v>○</v>
          </cell>
          <cell r="AJ47" t="str">
            <v>○</v>
          </cell>
          <cell r="AK47" t="str">
            <v>○</v>
          </cell>
          <cell r="AL47" t="str">
            <v>○</v>
          </cell>
          <cell r="AM47" t="str">
            <v>○</v>
          </cell>
          <cell r="AN47" t="str">
            <v>○</v>
          </cell>
          <cell r="AO47">
            <v>30</v>
          </cell>
          <cell r="AP47">
            <v>20</v>
          </cell>
          <cell r="AQ47">
            <v>770</v>
          </cell>
          <cell r="AR47" t="str">
            <v>しない</v>
          </cell>
          <cell r="AS47">
            <v>5</v>
          </cell>
          <cell r="AT47">
            <v>11</v>
          </cell>
          <cell r="AU47" t="str">
            <v>ミノルタ千代光会</v>
          </cell>
          <cell r="AV47" t="str">
            <v/>
          </cell>
          <cell r="AW47" t="str">
            <v/>
          </cell>
          <cell r="AX47" t="str">
            <v/>
          </cell>
        </row>
        <row r="48">
          <cell r="A48" t="str">
            <v>1300-4</v>
          </cell>
          <cell r="B48" t="str">
            <v>04-1300-4</v>
          </cell>
          <cell r="E48" t="str">
            <v>棚橋</v>
          </cell>
          <cell r="F48" t="str">
            <v>1300-4</v>
          </cell>
          <cell r="G48" t="str">
            <v>コニカミノルタ倶楽部</v>
          </cell>
          <cell r="H48">
            <v>9</v>
          </cell>
          <cell r="I48" t="str">
            <v>○</v>
          </cell>
          <cell r="J48" t="str">
            <v>○</v>
          </cell>
          <cell r="K48" t="str">
            <v>ﾌｫｰﾏｯﾄ</v>
          </cell>
          <cell r="L48" t="str">
            <v>通常+自家用</v>
          </cell>
          <cell r="M48" t="str">
            <v>ﾌｫｰﾏｯﾄ</v>
          </cell>
          <cell r="N48" t="str">
            <v>通常+自家用</v>
          </cell>
          <cell r="O48" t="str">
            <v>変更しない</v>
          </cell>
          <cell r="P48" t="str">
            <v>変更しない</v>
          </cell>
          <cell r="Q48" t="str">
            <v>変更しない</v>
          </cell>
          <cell r="R48" t="str">
            <v>×</v>
          </cell>
          <cell r="S48" t="str">
            <v>必要なし</v>
          </cell>
          <cell r="U48" t="str">
            <v>必要なし</v>
          </cell>
          <cell r="W48" t="str">
            <v>必要なし</v>
          </cell>
          <cell r="Y48" t="str">
            <v>コニカミノルタ倶楽部の皆様へ</v>
          </cell>
          <cell r="AA48" t="str">
            <v>コニカミノルタビジネスアソシエイツ㈱</v>
          </cell>
          <cell r="AB48" t="str">
            <v>丸大食品株式会社</v>
          </cell>
          <cell r="AC48" t="str">
            <v>裏面</v>
          </cell>
          <cell r="AD48" t="str">
            <v>○</v>
          </cell>
          <cell r="AE48" t="str">
            <v>FAX（郵送も可）にて</v>
          </cell>
          <cell r="AF48" t="str">
            <v>○</v>
          </cell>
          <cell r="AG48" t="str">
            <v>○</v>
          </cell>
          <cell r="AH48" t="str">
            <v>○</v>
          </cell>
          <cell r="AI48" t="str">
            <v>○</v>
          </cell>
          <cell r="AJ48" t="str">
            <v>○</v>
          </cell>
          <cell r="AK48" t="str">
            <v>○</v>
          </cell>
          <cell r="AL48" t="str">
            <v>○</v>
          </cell>
          <cell r="AM48" t="str">
            <v>○</v>
          </cell>
          <cell r="AN48" t="str">
            <v>○</v>
          </cell>
          <cell r="AO48">
            <v>30</v>
          </cell>
          <cell r="AP48">
            <v>20</v>
          </cell>
          <cell r="AQ48">
            <v>770</v>
          </cell>
          <cell r="AR48" t="str">
            <v>しない</v>
          </cell>
          <cell r="AS48">
            <v>5</v>
          </cell>
          <cell r="AT48">
            <v>11</v>
          </cell>
          <cell r="AU48" t="str">
            <v>コニカミノルタ倶楽部</v>
          </cell>
        </row>
        <row r="49">
          <cell r="A49" t="str">
            <v>1304</v>
          </cell>
          <cell r="B49" t="str">
            <v>04-1304</v>
          </cell>
          <cell r="E49" t="str">
            <v>棚橋</v>
          </cell>
          <cell r="F49" t="str">
            <v>1304-0</v>
          </cell>
          <cell r="G49" t="str">
            <v>立川市役所　職員組合</v>
          </cell>
          <cell r="H49">
            <v>32</v>
          </cell>
          <cell r="I49" t="str">
            <v>○</v>
          </cell>
          <cell r="J49" t="str">
            <v>○</v>
          </cell>
          <cell r="K49" t="str">
            <v>ﾌｫｰﾏｯﾄ</v>
          </cell>
          <cell r="L49" t="str">
            <v>通常+自家用</v>
          </cell>
          <cell r="M49" t="str">
            <v>ﾌｫｰﾏｯﾄ</v>
          </cell>
          <cell r="N49" t="str">
            <v>通常+自家用</v>
          </cell>
          <cell r="O49" t="str">
            <v>変更しない</v>
          </cell>
          <cell r="P49" t="str">
            <v>変更しない</v>
          </cell>
          <cell r="Q49" t="str">
            <v>変更しない</v>
          </cell>
          <cell r="R49" t="str">
            <v>◎</v>
          </cell>
          <cell r="S49" t="str">
            <v>ﾌｫｰﾏｯﾄ</v>
          </cell>
          <cell r="T49" t="str">
            <v>問合2段</v>
          </cell>
          <cell r="U49" t="str">
            <v>ﾌｫｰﾏｯﾄ</v>
          </cell>
          <cell r="V49" t="str">
            <v>問合2段</v>
          </cell>
          <cell r="W49" t="str">
            <v>ﾌｫｰﾏｯﾄ</v>
          </cell>
          <cell r="X49" t="str">
            <v>FAX変更</v>
          </cell>
          <cell r="Y49" t="str">
            <v>組合員の皆様へ</v>
          </cell>
          <cell r="AA49" t="str">
            <v>自治労立川市職員労働組合</v>
          </cell>
          <cell r="AB49" t="str">
            <v>福祉対策部</v>
          </cell>
          <cell r="AC49" t="str">
            <v>裏面</v>
          </cell>
          <cell r="AD49" t="str">
            <v>職員労働組合福祉対策部</v>
          </cell>
          <cell r="AF49" t="str">
            <v>042-526-0545</v>
          </cell>
          <cell r="AG49" t="str">
            <v>○</v>
          </cell>
          <cell r="AH49" t="str">
            <v>○</v>
          </cell>
          <cell r="AI49" t="str">
            <v>○</v>
          </cell>
          <cell r="AJ49" t="str">
            <v>自治労立川市職員労働組合</v>
          </cell>
          <cell r="AK49" t="str">
            <v>福祉対策部</v>
          </cell>
          <cell r="AL49" t="str">
            <v>〒190-8666 　東京都立川市泉町1156-9</v>
          </cell>
          <cell r="AM49" t="str">
            <v>042-527-5626</v>
          </cell>
          <cell r="AN49" t="str">
            <v>○</v>
          </cell>
          <cell r="AO49">
            <v>30</v>
          </cell>
          <cell r="AP49">
            <v>20</v>
          </cell>
          <cell r="AQ49">
            <v>770</v>
          </cell>
          <cell r="AR49" t="str">
            <v>しない</v>
          </cell>
          <cell r="AS49">
            <v>6</v>
          </cell>
          <cell r="AT49">
            <v>11</v>
          </cell>
          <cell r="AU49" t="str">
            <v>立川市役所　職員組合</v>
          </cell>
          <cell r="AV49" t="str">
            <v>20</v>
          </cell>
          <cell r="AW49" t="str">
            <v/>
          </cell>
          <cell r="AX49" t="str">
            <v/>
          </cell>
        </row>
        <row r="50">
          <cell r="A50" t="str">
            <v>1305</v>
          </cell>
          <cell r="B50" t="str">
            <v>04-1305</v>
          </cell>
          <cell r="E50" t="str">
            <v>棚橋</v>
          </cell>
          <cell r="F50" t="str">
            <v>1305-0</v>
          </cell>
          <cell r="G50" t="str">
            <v>立川市職員労働組合退職者会</v>
          </cell>
          <cell r="H50">
            <v>16</v>
          </cell>
          <cell r="I50" t="str">
            <v>○</v>
          </cell>
          <cell r="J50" t="str">
            <v>○</v>
          </cell>
          <cell r="K50" t="str">
            <v>ﾌｫｰﾏｯﾄ</v>
          </cell>
          <cell r="L50" t="str">
            <v>通常+自家用</v>
          </cell>
          <cell r="M50" t="str">
            <v>ﾌｫｰﾏｯﾄ</v>
          </cell>
          <cell r="N50" t="str">
            <v>通常+自家用</v>
          </cell>
          <cell r="O50" t="str">
            <v>変更しない</v>
          </cell>
          <cell r="P50" t="str">
            <v>変更しない</v>
          </cell>
          <cell r="Q50" t="str">
            <v>変更しない</v>
          </cell>
          <cell r="R50" t="str">
            <v>◎</v>
          </cell>
          <cell r="S50" t="str">
            <v>ﾌｫｰﾏｯﾄ</v>
          </cell>
          <cell r="T50" t="str">
            <v>通常</v>
          </cell>
          <cell r="U50" t="str">
            <v>ﾌｫｰﾏｯﾄ</v>
          </cell>
          <cell r="V50" t="str">
            <v>通常</v>
          </cell>
          <cell r="W50" t="str">
            <v>ﾌｫｰﾏｯﾄ</v>
          </cell>
          <cell r="X50" t="str">
            <v>通常</v>
          </cell>
          <cell r="Y50" t="str">
            <v>立川市職員労働組合退職者会の皆様へ</v>
          </cell>
          <cell r="AA50" t="str">
            <v/>
          </cell>
          <cell r="AB50" t="str">
            <v>丸大食品株式会社</v>
          </cell>
          <cell r="AC50" t="str">
            <v>裏面</v>
          </cell>
          <cell r="AD50" t="str">
            <v>○</v>
          </cell>
          <cell r="AE50" t="str">
            <v>FAX（郵送も可）にて</v>
          </cell>
          <cell r="AF50" t="str">
            <v>○</v>
          </cell>
          <cell r="AG50" t="str">
            <v>○</v>
          </cell>
          <cell r="AH50" t="str">
            <v>○</v>
          </cell>
          <cell r="AI50">
            <v>44545</v>
          </cell>
          <cell r="AJ50" t="str">
            <v>○</v>
          </cell>
          <cell r="AK50" t="str">
            <v>○</v>
          </cell>
          <cell r="AL50" t="str">
            <v>○</v>
          </cell>
          <cell r="AM50" t="str">
            <v>○</v>
          </cell>
          <cell r="AN50" t="str">
            <v>○</v>
          </cell>
          <cell r="AO50">
            <v>30</v>
          </cell>
          <cell r="AP50">
            <v>20</v>
          </cell>
          <cell r="AQ50">
            <v>770</v>
          </cell>
          <cell r="AR50" t="str">
            <v>しない</v>
          </cell>
          <cell r="AS50">
            <v>5</v>
          </cell>
          <cell r="AT50">
            <v>11</v>
          </cell>
          <cell r="AU50" t="str">
            <v>立川市職員労働組合退職者会</v>
          </cell>
          <cell r="AV50" t="str">
            <v/>
          </cell>
          <cell r="AW50" t="str">
            <v/>
          </cell>
          <cell r="AX50" t="str">
            <v/>
          </cell>
        </row>
        <row r="51">
          <cell r="A51" t="str">
            <v>1308</v>
          </cell>
          <cell r="B51" t="str">
            <v>04-1308</v>
          </cell>
          <cell r="E51" t="str">
            <v>棚橋</v>
          </cell>
          <cell r="F51" t="str">
            <v>1308-0</v>
          </cell>
          <cell r="G51" t="str">
            <v>自治労日野市職員組合退職者会</v>
          </cell>
          <cell r="H51">
            <v>17</v>
          </cell>
          <cell r="I51" t="str">
            <v>○</v>
          </cell>
          <cell r="J51" t="str">
            <v>○</v>
          </cell>
          <cell r="K51" t="str">
            <v>ﾌｫｰﾏｯﾄ</v>
          </cell>
          <cell r="L51" t="str">
            <v>通常+自家用</v>
          </cell>
          <cell r="M51" t="str">
            <v>ﾌｫｰﾏｯﾄ</v>
          </cell>
          <cell r="N51" t="str">
            <v>通常+自家用</v>
          </cell>
          <cell r="O51" t="str">
            <v>変更しない</v>
          </cell>
          <cell r="P51" t="str">
            <v>変更しない</v>
          </cell>
          <cell r="Q51" t="str">
            <v>変更しない</v>
          </cell>
          <cell r="R51" t="str">
            <v>◎</v>
          </cell>
          <cell r="S51" t="str">
            <v>ﾌｫｰﾏｯﾄ</v>
          </cell>
          <cell r="T51" t="str">
            <v>通常</v>
          </cell>
          <cell r="U51" t="str">
            <v>ﾌｫｰﾏｯﾄ</v>
          </cell>
          <cell r="V51" t="str">
            <v>通常</v>
          </cell>
          <cell r="W51" t="str">
            <v>ﾌｫｰﾏｯﾄ</v>
          </cell>
          <cell r="X51" t="str">
            <v>通常</v>
          </cell>
          <cell r="Y51" t="str">
            <v>自治労日野市職員組合退職者会会員の皆様へ</v>
          </cell>
          <cell r="AB51" t="str">
            <v>丸大食品株式会社</v>
          </cell>
          <cell r="AC51" t="str">
            <v>裏面</v>
          </cell>
          <cell r="AD51" t="str">
            <v>○</v>
          </cell>
          <cell r="AE51" t="str">
            <v>郵送又はFAXにて</v>
          </cell>
          <cell r="AF51" t="str">
            <v>○</v>
          </cell>
          <cell r="AG51" t="str">
            <v>○</v>
          </cell>
          <cell r="AH51" t="str">
            <v>○</v>
          </cell>
          <cell r="AI51" t="str">
            <v>○</v>
          </cell>
          <cell r="AJ51" t="str">
            <v>○</v>
          </cell>
          <cell r="AK51" t="str">
            <v>○</v>
          </cell>
          <cell r="AL51" t="str">
            <v>○</v>
          </cell>
          <cell r="AM51" t="str">
            <v>○</v>
          </cell>
          <cell r="AN51" t="str">
            <v>○</v>
          </cell>
          <cell r="AO51">
            <v>30</v>
          </cell>
          <cell r="AP51">
            <v>20</v>
          </cell>
          <cell r="AQ51">
            <v>770</v>
          </cell>
          <cell r="AR51" t="str">
            <v>しない</v>
          </cell>
          <cell r="AS51">
            <v>6</v>
          </cell>
          <cell r="AT51">
            <v>10</v>
          </cell>
          <cell r="AU51" t="str">
            <v>自治労日野市　　　　　　職員組合退職者会</v>
          </cell>
        </row>
        <row r="52">
          <cell r="A52" t="str">
            <v>1314</v>
          </cell>
          <cell r="B52" t="str">
            <v>04-1314</v>
          </cell>
          <cell r="E52" t="str">
            <v>棚橋</v>
          </cell>
          <cell r="F52" t="str">
            <v>1314-0</v>
          </cell>
          <cell r="G52" t="str">
            <v>日本航空電子　工業労働組合</v>
          </cell>
          <cell r="H52">
            <v>8</v>
          </cell>
          <cell r="I52" t="str">
            <v>×</v>
          </cell>
          <cell r="J52" t="str">
            <v>×</v>
          </cell>
          <cell r="K52" t="str">
            <v>なし</v>
          </cell>
          <cell r="M52" t="str">
            <v>なし</v>
          </cell>
          <cell r="N52" t="str">
            <v/>
          </cell>
          <cell r="O52" t="str">
            <v/>
          </cell>
          <cell r="P52" t="str">
            <v/>
          </cell>
          <cell r="Q52" t="str">
            <v/>
          </cell>
          <cell r="R52" t="str">
            <v>○</v>
          </cell>
          <cell r="S52" t="str">
            <v>必要なし</v>
          </cell>
          <cell r="U52" t="str">
            <v>＠</v>
          </cell>
          <cell r="V52" t="str">
            <v>FAXなし</v>
          </cell>
          <cell r="W52" t="str">
            <v>必要なし</v>
          </cell>
          <cell r="X52" t="str">
            <v>FAXなし</v>
          </cell>
          <cell r="Y52" t="str">
            <v/>
          </cell>
          <cell r="Z52" t="str">
            <v/>
          </cell>
          <cell r="AA52" t="str">
            <v>日本航空電子工業労働組合</v>
          </cell>
          <cell r="AB52" t="str">
            <v>丸大食品株式会社</v>
          </cell>
          <cell r="AC52" t="str">
            <v>別紙</v>
          </cell>
          <cell r="AD52" t="str">
            <v>申込者が直接労働組合</v>
          </cell>
          <cell r="AE52" t="str">
            <v/>
          </cell>
          <cell r="AF52" t="str">
            <v/>
          </cell>
          <cell r="AG52" t="str">
            <v/>
          </cell>
          <cell r="AH52" t="str">
            <v/>
          </cell>
          <cell r="AJ52" t="str">
            <v>○</v>
          </cell>
          <cell r="AK52" t="str">
            <v>○</v>
          </cell>
          <cell r="AL52" t="str">
            <v>○</v>
          </cell>
          <cell r="AM52" t="str">
            <v>○</v>
          </cell>
          <cell r="AN52" t="str">
            <v>○</v>
          </cell>
          <cell r="AO52">
            <v>33.33</v>
          </cell>
          <cell r="AP52">
            <v>20</v>
          </cell>
          <cell r="AQ52">
            <v>770</v>
          </cell>
          <cell r="AR52" t="str">
            <v>する</v>
          </cell>
          <cell r="AS52" t="str">
            <v/>
          </cell>
          <cell r="AT52" t="str">
            <v/>
          </cell>
          <cell r="AU52" t="str">
            <v/>
          </cell>
          <cell r="AV52" t="str">
            <v/>
          </cell>
          <cell r="AW52" t="str">
            <v/>
          </cell>
          <cell r="AX52" t="str">
            <v/>
          </cell>
        </row>
        <row r="53">
          <cell r="A53" t="str">
            <v>1441</v>
          </cell>
          <cell r="B53" t="str">
            <v>04-1441</v>
          </cell>
          <cell r="E53" t="str">
            <v>棚橋</v>
          </cell>
          <cell r="F53" t="str">
            <v>1441-0</v>
          </cell>
          <cell r="G53" t="str">
            <v>日立製作所労働組合中央研究所</v>
          </cell>
          <cell r="H53">
            <v>7</v>
          </cell>
          <cell r="I53" t="str">
            <v>○</v>
          </cell>
          <cell r="J53" t="str">
            <v>○</v>
          </cell>
          <cell r="K53" t="str">
            <v>一般と同じ(ＦＡＸあり)</v>
          </cell>
          <cell r="L53" t="str">
            <v>問合2段+自家用</v>
          </cell>
          <cell r="M53" t="str">
            <v>ﾌｫｰﾏｯﾄ</v>
          </cell>
          <cell r="N53" t="str">
            <v>ＦＡＸあり（自家用問合2段）</v>
          </cell>
          <cell r="O53" t="str">
            <v>変更する</v>
          </cell>
          <cell r="P53" t="str">
            <v>変更する</v>
          </cell>
          <cell r="Q53" t="str">
            <v>変更しない</v>
          </cell>
          <cell r="R53" t="str">
            <v>◎</v>
          </cell>
          <cell r="S53" t="str">
            <v>ﾌｫｰﾏｯﾄ</v>
          </cell>
          <cell r="T53" t="str">
            <v>問合2段+自家用</v>
          </cell>
          <cell r="U53" t="str">
            <v>ﾌｫｰﾏｯﾄ</v>
          </cell>
          <cell r="V53" t="str">
            <v>問合2段+自家用</v>
          </cell>
          <cell r="W53" t="str">
            <v>ﾌｫｰﾏｯﾄ</v>
          </cell>
          <cell r="X53" t="str">
            <v>FAX変更</v>
          </cell>
          <cell r="Y53" t="str">
            <v>日立製作所労働組合の皆様へ</v>
          </cell>
          <cell r="AA53" t="str">
            <v/>
          </cell>
          <cell r="AB53" t="str">
            <v>丸大食品株式会社</v>
          </cell>
          <cell r="AC53" t="str">
            <v>裏面</v>
          </cell>
          <cell r="AD53" t="str">
            <v>中央研究所分会組合事務所</v>
          </cell>
          <cell r="AE53" t="str">
            <v/>
          </cell>
          <cell r="AF53" t="str">
            <v>042-326-1544</v>
          </cell>
          <cell r="AG53" t="str">
            <v>後日、組合よりご連絡します。</v>
          </cell>
          <cell r="AH53">
            <v>44760</v>
          </cell>
          <cell r="AI53" t="str">
            <v>○</v>
          </cell>
          <cell r="AJ53" t="str">
            <v>日立製作所労働組合中央研究所分会</v>
          </cell>
          <cell r="AK53" t="str">
            <v>労働組合</v>
          </cell>
          <cell r="AL53" t="str">
            <v>〒185-0014東京都国分寺市東恋ケ窪1-235-1</v>
          </cell>
          <cell r="AM53" t="str">
            <v>042-322-3740</v>
          </cell>
          <cell r="AN53" t="str">
            <v>○</v>
          </cell>
          <cell r="AO53">
            <v>33.332999999999998</v>
          </cell>
          <cell r="AP53">
            <v>20</v>
          </cell>
          <cell r="AQ53">
            <v>770</v>
          </cell>
          <cell r="AR53" t="str">
            <v>する</v>
          </cell>
          <cell r="AS53">
            <v>6</v>
          </cell>
          <cell r="AT53">
            <v>11</v>
          </cell>
          <cell r="AU53" t="str">
            <v>日立製作所労働組合  中央研究所分会</v>
          </cell>
          <cell r="AV53" t="str">
            <v>18</v>
          </cell>
          <cell r="AW53" t="str">
            <v>社員№</v>
          </cell>
          <cell r="AX53" t="str">
            <v>部署名</v>
          </cell>
        </row>
        <row r="54">
          <cell r="A54" t="str">
            <v>1442</v>
          </cell>
          <cell r="B54" t="str">
            <v>04-1442</v>
          </cell>
          <cell r="E54" t="str">
            <v>棚橋</v>
          </cell>
          <cell r="F54" t="str">
            <v>1442-0</v>
          </cell>
          <cell r="G54" t="str">
            <v>ミツミ電機　労働組合</v>
          </cell>
          <cell r="H54">
            <v>40</v>
          </cell>
          <cell r="I54" t="str">
            <v>○</v>
          </cell>
          <cell r="J54" t="str">
            <v>○</v>
          </cell>
          <cell r="K54" t="str">
            <v>**</v>
          </cell>
          <cell r="L54" t="str">
            <v>通常+自家用</v>
          </cell>
          <cell r="M54" t="str">
            <v>**</v>
          </cell>
          <cell r="N54" t="str">
            <v>通常+自家用</v>
          </cell>
          <cell r="O54" t="str">
            <v>変更する</v>
          </cell>
          <cell r="P54" t="str">
            <v>変更しない</v>
          </cell>
          <cell r="Q54" t="str">
            <v>変更しない</v>
          </cell>
          <cell r="R54" t="str">
            <v>◎</v>
          </cell>
          <cell r="S54" t="str">
            <v>＠</v>
          </cell>
          <cell r="T54" t="str">
            <v>1円切捨FAXなし</v>
          </cell>
          <cell r="U54" t="str">
            <v>＠</v>
          </cell>
          <cell r="V54" t="str">
            <v>1円切捨FAXなし</v>
          </cell>
          <cell r="W54" t="str">
            <v>＠</v>
          </cell>
          <cell r="X54" t="str">
            <v>FAXなし</v>
          </cell>
          <cell r="Y54" t="str">
            <v>ミツミユニオンの皆様へ</v>
          </cell>
          <cell r="Z54" t="str">
            <v>★人気のハムギフト、嬉しい送料無料！★</v>
          </cell>
          <cell r="AB54" t="str">
            <v>丸大食品株式会社</v>
          </cell>
          <cell r="AC54" t="str">
            <v>裏面</v>
          </cell>
          <cell r="AD54" t="str">
            <v>ユニオン事務所</v>
          </cell>
          <cell r="AE54" t="str">
            <v/>
          </cell>
          <cell r="AF54" t="str">
            <v/>
          </cell>
          <cell r="AG54" t="str">
            <v>○</v>
          </cell>
          <cell r="AH54" t="str">
            <v>○</v>
          </cell>
          <cell r="AI54" t="str">
            <v>○</v>
          </cell>
          <cell r="AJ54" t="str">
            <v>○</v>
          </cell>
          <cell r="AK54" t="str">
            <v>○</v>
          </cell>
          <cell r="AL54" t="str">
            <v>○</v>
          </cell>
          <cell r="AM54" t="str">
            <v>○</v>
          </cell>
          <cell r="AN54" t="str">
            <v>○</v>
          </cell>
          <cell r="AO54">
            <v>35</v>
          </cell>
          <cell r="AP54">
            <v>20</v>
          </cell>
          <cell r="AQ54" t="str">
            <v>無料</v>
          </cell>
          <cell r="AR54" t="str">
            <v>しない</v>
          </cell>
          <cell r="AS54">
            <v>6</v>
          </cell>
          <cell r="AT54">
            <v>11</v>
          </cell>
          <cell r="AU54" t="str">
            <v>ミツミユニオン本社支部</v>
          </cell>
          <cell r="AV54" t="str">
            <v/>
          </cell>
          <cell r="AW54" t="str">
            <v>内線№</v>
          </cell>
          <cell r="AX54" t="str">
            <v>部署名</v>
          </cell>
        </row>
        <row r="55">
          <cell r="A55" t="str">
            <v>1442-6</v>
          </cell>
          <cell r="B55" t="str">
            <v>04-1442-6</v>
          </cell>
          <cell r="E55" t="str">
            <v>棚橋</v>
          </cell>
          <cell r="F55" t="str">
            <v>1442-6</v>
          </cell>
          <cell r="G55" t="str">
            <v>ミツミ電機　労働組合</v>
          </cell>
          <cell r="H55">
            <v>1</v>
          </cell>
          <cell r="I55" t="str">
            <v>○</v>
          </cell>
          <cell r="J55" t="str">
            <v>○</v>
          </cell>
          <cell r="K55" t="str">
            <v>*</v>
          </cell>
          <cell r="L55" t="str">
            <v>通常+自家用</v>
          </cell>
          <cell r="M55" t="str">
            <v>*</v>
          </cell>
          <cell r="N55" t="str">
            <v>通常+自家用</v>
          </cell>
          <cell r="O55" t="str">
            <v>変更する</v>
          </cell>
          <cell r="P55" t="str">
            <v>変更しない</v>
          </cell>
          <cell r="Q55" t="str">
            <v>変更しない</v>
          </cell>
          <cell r="R55" t="str">
            <v>×</v>
          </cell>
          <cell r="S55" t="str">
            <v>必要なし</v>
          </cell>
          <cell r="T55" t="str">
            <v>1円切捨FAXなし</v>
          </cell>
          <cell r="U55" t="str">
            <v>必要なし</v>
          </cell>
          <cell r="Y55" t="str">
            <v>ミツミユニオンの皆様へ</v>
          </cell>
          <cell r="Z55" t="str">
            <v>★人気のハムギフト、嬉しい送料無料！★</v>
          </cell>
          <cell r="AA55" t="str">
            <v/>
          </cell>
          <cell r="AB55" t="str">
            <v>丸大食品株式会社</v>
          </cell>
          <cell r="AC55" t="str">
            <v>裏面</v>
          </cell>
          <cell r="AD55" t="str">
            <v>ユニオン事務所</v>
          </cell>
          <cell r="AE55" t="str">
            <v/>
          </cell>
          <cell r="AF55" t="str">
            <v/>
          </cell>
          <cell r="AG55" t="str">
            <v>○</v>
          </cell>
          <cell r="AH55" t="str">
            <v>○</v>
          </cell>
          <cell r="AI55" t="str">
            <v>○</v>
          </cell>
          <cell r="AJ55" t="str">
            <v>○</v>
          </cell>
          <cell r="AK55" t="str">
            <v>○</v>
          </cell>
          <cell r="AL55" t="str">
            <v>○</v>
          </cell>
          <cell r="AM55" t="str">
            <v>○</v>
          </cell>
          <cell r="AN55" t="str">
            <v>○</v>
          </cell>
          <cell r="AO55">
            <v>35</v>
          </cell>
          <cell r="AP55">
            <v>20</v>
          </cell>
          <cell r="AQ55" t="str">
            <v>無料</v>
          </cell>
          <cell r="AR55" t="str">
            <v>しない</v>
          </cell>
          <cell r="AS55">
            <v>6</v>
          </cell>
          <cell r="AT55">
            <v>11</v>
          </cell>
          <cell r="AU55" t="str">
            <v>ミツミユニオン本社支部</v>
          </cell>
          <cell r="AV55" t="str">
            <v/>
          </cell>
          <cell r="AW55" t="str">
            <v>内線№</v>
          </cell>
          <cell r="AX55" t="str">
            <v>部署名</v>
          </cell>
        </row>
        <row r="56">
          <cell r="A56" t="str">
            <v>1443</v>
          </cell>
          <cell r="B56" t="str">
            <v>04-1443</v>
          </cell>
          <cell r="E56" t="str">
            <v>棚橋</v>
          </cell>
          <cell r="F56" t="str">
            <v>1443-0</v>
          </cell>
          <cell r="G56" t="str">
            <v>株式会社田崎</v>
          </cell>
          <cell r="H56">
            <v>1</v>
          </cell>
          <cell r="I56" t="str">
            <v>○</v>
          </cell>
          <cell r="J56" t="str">
            <v>○</v>
          </cell>
          <cell r="K56" t="str">
            <v>ﾌｫｰﾏｯﾄ</v>
          </cell>
          <cell r="L56" t="str">
            <v>送料込</v>
          </cell>
          <cell r="M56" t="str">
            <v>ﾌｫｰﾏｯﾄ</v>
          </cell>
          <cell r="N56" t="str">
            <v>送料込</v>
          </cell>
          <cell r="O56" t="str">
            <v>変更しない</v>
          </cell>
          <cell r="P56" t="str">
            <v>変更しない</v>
          </cell>
          <cell r="Q56" t="str">
            <v>変更しない</v>
          </cell>
          <cell r="R56" t="str">
            <v>×</v>
          </cell>
          <cell r="S56" t="str">
            <v>必要なし</v>
          </cell>
          <cell r="U56" t="str">
            <v>必要なし</v>
          </cell>
          <cell r="Y56" t="str">
            <v>株式会社　田崎　様</v>
          </cell>
          <cell r="AA56" t="str">
            <v/>
          </cell>
          <cell r="AB56" t="str">
            <v>丸大食品株式会社</v>
          </cell>
          <cell r="AC56" t="str">
            <v>別紙</v>
          </cell>
          <cell r="AD56" t="str">
            <v>○</v>
          </cell>
          <cell r="AE56" t="str">
            <v/>
          </cell>
          <cell r="AF56" t="str">
            <v/>
          </cell>
          <cell r="AG56" t="str">
            <v>○</v>
          </cell>
          <cell r="AH56" t="str">
            <v>○</v>
          </cell>
          <cell r="AI56" t="str">
            <v>○</v>
          </cell>
          <cell r="AJ56" t="str">
            <v>○</v>
          </cell>
          <cell r="AK56" t="str">
            <v>○</v>
          </cell>
          <cell r="AL56" t="str">
            <v>○</v>
          </cell>
          <cell r="AM56" t="str">
            <v>○</v>
          </cell>
          <cell r="AN56" t="str">
            <v>○</v>
          </cell>
          <cell r="AO56" t="str">
            <v>30％+550</v>
          </cell>
          <cell r="AP56">
            <v>20</v>
          </cell>
          <cell r="AQ56" t="str">
            <v>無料</v>
          </cell>
          <cell r="AR56" t="str">
            <v>しない</v>
          </cell>
          <cell r="AS56">
            <v>6</v>
          </cell>
          <cell r="AT56">
            <v>11</v>
          </cell>
          <cell r="AU56" t="str">
            <v>株式会社田崎</v>
          </cell>
          <cell r="AV56" t="str">
            <v/>
          </cell>
          <cell r="AW56" t="str">
            <v/>
          </cell>
          <cell r="AX56" t="str">
            <v/>
          </cell>
        </row>
        <row r="57">
          <cell r="A57" t="str">
            <v>1446</v>
          </cell>
          <cell r="B57" t="str">
            <v>04-1446</v>
          </cell>
          <cell r="E57" t="str">
            <v>棚橋</v>
          </cell>
          <cell r="F57" t="str">
            <v>1446-0</v>
          </cell>
          <cell r="G57" t="str">
            <v>日交労働組合　三鷹支部</v>
          </cell>
          <cell r="H57">
            <v>32</v>
          </cell>
          <cell r="I57" t="str">
            <v>×</v>
          </cell>
          <cell r="J57" t="str">
            <v>○</v>
          </cell>
          <cell r="K57" t="str">
            <v>なし</v>
          </cell>
          <cell r="L57" t="str">
            <v>通常+自家用</v>
          </cell>
          <cell r="M57" t="str">
            <v>ﾌｫｰﾏｯﾄ</v>
          </cell>
          <cell r="N57" t="str">
            <v>通常+自家用</v>
          </cell>
          <cell r="O57" t="str">
            <v>変更する</v>
          </cell>
          <cell r="P57" t="str">
            <v>変更する</v>
          </cell>
          <cell r="Q57" t="str">
            <v>変更しない</v>
          </cell>
          <cell r="R57" t="str">
            <v>○</v>
          </cell>
          <cell r="S57" t="str">
            <v>必要なし</v>
          </cell>
          <cell r="U57" t="str">
            <v>ﾌｫｰﾏｯﾄ</v>
          </cell>
          <cell r="V57" t="str">
            <v>通常+自家用付FAXなし</v>
          </cell>
          <cell r="W57" t="str">
            <v>ﾌｫｰﾏｯﾄ</v>
          </cell>
          <cell r="X57" t="str">
            <v>FAXなし</v>
          </cell>
          <cell r="Y57" t="str">
            <v>日交労働組合の皆様へ</v>
          </cell>
          <cell r="Z57" t="str">
            <v/>
          </cell>
          <cell r="AA57" t="str">
            <v/>
          </cell>
          <cell r="AB57" t="str">
            <v>丸大食品株式会社</v>
          </cell>
          <cell r="AC57" t="str">
            <v>裏面</v>
          </cell>
          <cell r="AD57" t="str">
            <v>組合事務所</v>
          </cell>
          <cell r="AE57" t="str">
            <v/>
          </cell>
          <cell r="AF57" t="str">
            <v/>
          </cell>
          <cell r="AG57" t="str">
            <v>2022年１月給与から給与控除させていただきます。</v>
          </cell>
          <cell r="AI57" t="str">
            <v>○</v>
          </cell>
          <cell r="AJ57" t="str">
            <v>○</v>
          </cell>
          <cell r="AK57" t="str">
            <v>○</v>
          </cell>
          <cell r="AL57" t="str">
            <v>○</v>
          </cell>
          <cell r="AM57" t="str">
            <v>○</v>
          </cell>
          <cell r="AN57" t="str">
            <v>○</v>
          </cell>
          <cell r="AO57">
            <v>30</v>
          </cell>
          <cell r="AP57">
            <v>20</v>
          </cell>
          <cell r="AQ57">
            <v>770</v>
          </cell>
          <cell r="AR57" t="str">
            <v>する</v>
          </cell>
          <cell r="AS57" t="str">
            <v/>
          </cell>
          <cell r="AT57">
            <v>11</v>
          </cell>
          <cell r="AU57" t="str">
            <v>日交労働組合三鷹支部</v>
          </cell>
          <cell r="AV57" t="str">
            <v/>
          </cell>
          <cell r="AW57" t="str">
            <v/>
          </cell>
          <cell r="AX57" t="str">
            <v/>
          </cell>
        </row>
        <row r="58">
          <cell r="A58" t="str">
            <v>1447</v>
          </cell>
          <cell r="B58" t="str">
            <v>04-1447</v>
          </cell>
          <cell r="E58" t="str">
            <v>棚橋</v>
          </cell>
          <cell r="F58" t="str">
            <v>1447-0</v>
          </cell>
          <cell r="G58" t="str">
            <v>榮太楼總本鋪　労働組合</v>
          </cell>
          <cell r="H58">
            <v>60</v>
          </cell>
          <cell r="I58" t="str">
            <v>×</v>
          </cell>
          <cell r="J58" t="str">
            <v>○</v>
          </cell>
          <cell r="K58" t="str">
            <v>なし</v>
          </cell>
          <cell r="L58" t="str">
            <v>合体版のみ</v>
          </cell>
          <cell r="M58" t="str">
            <v>＠</v>
          </cell>
          <cell r="N58" t="str">
            <v>合体版のみ</v>
          </cell>
          <cell r="O58" t="str">
            <v>変更する</v>
          </cell>
          <cell r="P58" t="str">
            <v>変更する</v>
          </cell>
          <cell r="Q58" t="str">
            <v>変更しない</v>
          </cell>
          <cell r="R58" t="str">
            <v>○</v>
          </cell>
          <cell r="S58" t="str">
            <v>必要なし</v>
          </cell>
          <cell r="U58" t="str">
            <v>＠</v>
          </cell>
          <cell r="V58" t="str">
            <v>合体版のみ</v>
          </cell>
          <cell r="W58" t="str">
            <v>＠</v>
          </cell>
          <cell r="X58" t="str">
            <v>通常</v>
          </cell>
          <cell r="Y58" t="str">
            <v>榮太樓總本鋪の皆様へ</v>
          </cell>
          <cell r="AA58" t="str">
            <v/>
          </cell>
          <cell r="AB58" t="str">
            <v>丸大食品株式会社</v>
          </cell>
          <cell r="AC58" t="str">
            <v>裏面</v>
          </cell>
          <cell r="AD58" t="str">
            <v>組合事務所福利教宣担当</v>
          </cell>
          <cell r="AE58" t="str">
            <v/>
          </cell>
          <cell r="AF58" t="str">
            <v/>
          </cell>
          <cell r="AG58" t="str">
            <v>お申込時、組合事務所まで現金持参、または　2023年　１月給与より控除いたします。</v>
          </cell>
          <cell r="AH58" t="str">
            <v/>
          </cell>
          <cell r="AI58" t="str">
            <v>○</v>
          </cell>
          <cell r="AJ58" t="str">
            <v>○</v>
          </cell>
          <cell r="AK58" t="str">
            <v>○</v>
          </cell>
          <cell r="AL58" t="str">
            <v>○</v>
          </cell>
          <cell r="AM58" t="str">
            <v>○</v>
          </cell>
          <cell r="AN58" t="str">
            <v>○</v>
          </cell>
          <cell r="AO58">
            <v>33.332999999999998</v>
          </cell>
          <cell r="AP58">
            <v>20</v>
          </cell>
          <cell r="AQ58" t="str">
            <v>無料</v>
          </cell>
          <cell r="AR58" t="str">
            <v>しない</v>
          </cell>
          <cell r="AS58" t="str">
            <v/>
          </cell>
          <cell r="AT58">
            <v>11</v>
          </cell>
          <cell r="AU58" t="str">
            <v>栄太楼総本鋪労働組合</v>
          </cell>
          <cell r="AV58" t="str">
            <v/>
          </cell>
          <cell r="AW58" t="str">
            <v/>
          </cell>
          <cell r="AX58" t="str">
            <v/>
          </cell>
        </row>
        <row r="59">
          <cell r="A59" t="str">
            <v>1447-1</v>
          </cell>
          <cell r="B59" t="str">
            <v>04-1447-1</v>
          </cell>
          <cell r="E59" t="str">
            <v>棚橋</v>
          </cell>
          <cell r="F59" t="str">
            <v>1447-1</v>
          </cell>
          <cell r="G59" t="str">
            <v>栄太楼総本鋪労働組合八王子</v>
          </cell>
          <cell r="H59">
            <v>21</v>
          </cell>
          <cell r="I59" t="str">
            <v>×</v>
          </cell>
          <cell r="J59" t="str">
            <v>○</v>
          </cell>
          <cell r="R59" t="str">
            <v>○</v>
          </cell>
          <cell r="S59" t="str">
            <v>必要なし</v>
          </cell>
          <cell r="U59" t="str">
            <v>＠</v>
          </cell>
          <cell r="V59" t="str">
            <v>合体版のみ</v>
          </cell>
          <cell r="W59" t="str">
            <v>＠</v>
          </cell>
          <cell r="X59" t="str">
            <v>通常</v>
          </cell>
          <cell r="Y59" t="str">
            <v>榮太樓總本鋪の皆様へ</v>
          </cell>
          <cell r="AB59" t="str">
            <v>丸大食品株式会社</v>
          </cell>
          <cell r="AC59" t="str">
            <v>裏面</v>
          </cell>
          <cell r="AD59" t="str">
            <v>組合事務所福利教宣担当</v>
          </cell>
          <cell r="AG59" t="str">
            <v>お申込時、組合事務所まで現金持参、または　2023年　１月給与より控除いたします。</v>
          </cell>
          <cell r="AI59" t="str">
            <v>○</v>
          </cell>
          <cell r="AJ59" t="str">
            <v>○</v>
          </cell>
          <cell r="AK59" t="str">
            <v>○</v>
          </cell>
          <cell r="AL59" t="str">
            <v>○</v>
          </cell>
          <cell r="AM59" t="str">
            <v>○</v>
          </cell>
          <cell r="AN59" t="str">
            <v>○</v>
          </cell>
          <cell r="AO59">
            <v>33.332999999999998</v>
          </cell>
          <cell r="AP59">
            <v>20</v>
          </cell>
          <cell r="AQ59" t="str">
            <v>無料</v>
          </cell>
          <cell r="AR59" t="str">
            <v>しない</v>
          </cell>
          <cell r="AT59">
            <v>11</v>
          </cell>
          <cell r="AU59" t="str">
            <v>栄太楼総本鋪労働組合</v>
          </cell>
        </row>
        <row r="60">
          <cell r="A60" t="str">
            <v>1453</v>
          </cell>
          <cell r="B60" t="str">
            <v>04-1453</v>
          </cell>
          <cell r="E60" t="str">
            <v>棚橋</v>
          </cell>
          <cell r="F60" t="str">
            <v>1453-0</v>
          </cell>
          <cell r="G60" t="str">
            <v>西東京医師協同組合</v>
          </cell>
          <cell r="H60">
            <v>24</v>
          </cell>
          <cell r="I60" t="str">
            <v>○</v>
          </cell>
          <cell r="J60" t="str">
            <v>○</v>
          </cell>
          <cell r="K60" t="str">
            <v>ﾌｫｰﾏｯﾄ</v>
          </cell>
          <cell r="L60" t="str">
            <v>通常+自家用</v>
          </cell>
          <cell r="M60" t="str">
            <v>ﾌｫｰﾏｯﾄ</v>
          </cell>
          <cell r="N60" t="str">
            <v>通常+自家用</v>
          </cell>
          <cell r="O60" t="str">
            <v>変更しない</v>
          </cell>
          <cell r="P60" t="str">
            <v>変更しない</v>
          </cell>
          <cell r="Q60" t="str">
            <v>変更しない</v>
          </cell>
          <cell r="R60" t="str">
            <v>◎</v>
          </cell>
          <cell r="S60" t="str">
            <v>ﾌｫｰﾏｯﾄ</v>
          </cell>
          <cell r="T60" t="str">
            <v>通常</v>
          </cell>
          <cell r="U60" t="str">
            <v>ﾌｫｰﾏｯﾄ</v>
          </cell>
          <cell r="V60" t="str">
            <v>通常</v>
          </cell>
          <cell r="W60" t="str">
            <v>ﾌｫｰﾏｯﾄ</v>
          </cell>
          <cell r="X60" t="str">
            <v>通常</v>
          </cell>
          <cell r="Y60" t="str">
            <v>先生、奥様方へ</v>
          </cell>
          <cell r="Z60" t="str">
            <v>★ご自宅お届けは送料無料★</v>
          </cell>
          <cell r="AA60" t="str">
            <v>西東京医師協同組合</v>
          </cell>
          <cell r="AB60" t="str">
            <v>丸大食品株式会社</v>
          </cell>
          <cell r="AC60" t="str">
            <v>裏面</v>
          </cell>
          <cell r="AD60" t="str">
            <v>○</v>
          </cell>
          <cell r="AE60" t="str">
            <v>FAX（郵送も可）にて</v>
          </cell>
          <cell r="AF60" t="str">
            <v>○</v>
          </cell>
          <cell r="AG60" t="str">
            <v>○</v>
          </cell>
          <cell r="AH60" t="str">
            <v>○</v>
          </cell>
          <cell r="AI60" t="str">
            <v>○</v>
          </cell>
          <cell r="AJ60" t="str">
            <v>○</v>
          </cell>
          <cell r="AK60" t="str">
            <v>○</v>
          </cell>
          <cell r="AL60" t="str">
            <v>○</v>
          </cell>
          <cell r="AM60" t="str">
            <v>○</v>
          </cell>
          <cell r="AN60" t="str">
            <v>○</v>
          </cell>
          <cell r="AO60">
            <v>30</v>
          </cell>
          <cell r="AP60">
            <v>20</v>
          </cell>
          <cell r="AQ60">
            <v>770</v>
          </cell>
          <cell r="AR60" t="str">
            <v>する</v>
          </cell>
          <cell r="AS60">
            <v>6</v>
          </cell>
          <cell r="AT60">
            <v>11</v>
          </cell>
          <cell r="AU60" t="str">
            <v>西東京医師協同組合</v>
          </cell>
          <cell r="AV60" t="str">
            <v>18</v>
          </cell>
          <cell r="AW60" t="str">
            <v/>
          </cell>
          <cell r="AX60" t="str">
            <v/>
          </cell>
        </row>
        <row r="61">
          <cell r="A61" t="str">
            <v>1455-1</v>
          </cell>
          <cell r="B61" t="str">
            <v>04-1455-1</v>
          </cell>
          <cell r="E61" t="str">
            <v>棚橋</v>
          </cell>
          <cell r="F61" t="str">
            <v>1455-1</v>
          </cell>
          <cell r="G61" t="str">
            <v>関東電友会神奈川支部</v>
          </cell>
          <cell r="H61">
            <v>26</v>
          </cell>
          <cell r="I61" t="str">
            <v>○</v>
          </cell>
          <cell r="J61" t="str">
            <v>○</v>
          </cell>
          <cell r="K61" t="str">
            <v>ﾌｫｰﾏｯﾄ</v>
          </cell>
          <cell r="L61" t="str">
            <v>通常+自家用</v>
          </cell>
          <cell r="M61" t="str">
            <v>ﾌｫｰﾏｯﾄ</v>
          </cell>
          <cell r="N61" t="str">
            <v>通常+自家用</v>
          </cell>
          <cell r="O61" t="str">
            <v>変更しない</v>
          </cell>
          <cell r="P61" t="str">
            <v>変更しない</v>
          </cell>
          <cell r="Q61" t="str">
            <v>変更しない</v>
          </cell>
          <cell r="R61" t="str">
            <v>◎</v>
          </cell>
          <cell r="S61" t="str">
            <v>ﾌｫｰﾏｯﾄ</v>
          </cell>
          <cell r="T61" t="str">
            <v>通常</v>
          </cell>
          <cell r="U61" t="str">
            <v>ﾌｫｰﾏｯﾄ</v>
          </cell>
          <cell r="V61" t="str">
            <v>通常</v>
          </cell>
          <cell r="W61" t="str">
            <v>ﾌｫｰﾏｯﾄ</v>
          </cell>
          <cell r="X61" t="str">
            <v>通常</v>
          </cell>
          <cell r="Y61" t="str">
            <v>電友会神奈川支部会員の皆様へ</v>
          </cell>
          <cell r="Z61" t="str">
            <v/>
          </cell>
          <cell r="AB61" t="str">
            <v>丸大食品株式会社</v>
          </cell>
          <cell r="AC61" t="str">
            <v>裏面</v>
          </cell>
          <cell r="AD61" t="str">
            <v>○</v>
          </cell>
          <cell r="AE61" t="str">
            <v>FAXにて</v>
          </cell>
          <cell r="AF61" t="str">
            <v>○</v>
          </cell>
          <cell r="AG61" t="str">
            <v>○</v>
          </cell>
          <cell r="AH61" t="str">
            <v>○</v>
          </cell>
          <cell r="AI61" t="str">
            <v>○</v>
          </cell>
          <cell r="AJ61" t="str">
            <v>○</v>
          </cell>
          <cell r="AK61" t="str">
            <v>○</v>
          </cell>
          <cell r="AL61" t="str">
            <v>○</v>
          </cell>
          <cell r="AM61" t="str">
            <v>○</v>
          </cell>
          <cell r="AN61" t="str">
            <v>○</v>
          </cell>
          <cell r="AO61">
            <v>33.332999999999998</v>
          </cell>
          <cell r="AP61">
            <v>20</v>
          </cell>
          <cell r="AQ61">
            <v>770</v>
          </cell>
          <cell r="AR61" t="str">
            <v>しない</v>
          </cell>
          <cell r="AS61">
            <v>6</v>
          </cell>
          <cell r="AT61">
            <v>11</v>
          </cell>
          <cell r="AU61" t="str">
            <v>関東電友会神奈川支部</v>
          </cell>
          <cell r="AV61" t="str">
            <v>18</v>
          </cell>
          <cell r="AX61" t="str">
            <v/>
          </cell>
        </row>
        <row r="62">
          <cell r="A62" t="str">
            <v>1456</v>
          </cell>
          <cell r="B62" t="str">
            <v>04-1456</v>
          </cell>
          <cell r="E62" t="str">
            <v>棚橋</v>
          </cell>
          <cell r="F62" t="str">
            <v>1456-0</v>
          </cell>
          <cell r="G62" t="str">
            <v>NTT労働組合退職者の会神奈川支部</v>
          </cell>
          <cell r="H62">
            <v>117</v>
          </cell>
          <cell r="I62" t="str">
            <v>○</v>
          </cell>
          <cell r="J62" t="str">
            <v>○</v>
          </cell>
          <cell r="K62" t="str">
            <v>ﾌｫｰﾏｯﾄ</v>
          </cell>
          <cell r="L62" t="str">
            <v>通常+自家用</v>
          </cell>
          <cell r="M62" t="str">
            <v>ﾌｫｰﾏｯﾄ</v>
          </cell>
          <cell r="N62" t="str">
            <v>通常+自家用</v>
          </cell>
          <cell r="O62" t="str">
            <v>変更しない</v>
          </cell>
          <cell r="P62" t="str">
            <v>変更しない</v>
          </cell>
          <cell r="Q62" t="str">
            <v>変更しない</v>
          </cell>
          <cell r="R62" t="str">
            <v>◎</v>
          </cell>
          <cell r="S62" t="str">
            <v>ﾌｫｰﾏｯﾄ</v>
          </cell>
          <cell r="T62" t="str">
            <v>通常</v>
          </cell>
          <cell r="U62" t="str">
            <v>ﾌｫｰﾏｯﾄ</v>
          </cell>
          <cell r="V62" t="str">
            <v>通常</v>
          </cell>
          <cell r="W62" t="str">
            <v>ﾌｫｰﾏｯﾄ</v>
          </cell>
          <cell r="X62" t="str">
            <v>通常</v>
          </cell>
          <cell r="Y62" t="str">
            <v>NTT労働組合退職者の会の皆様へ</v>
          </cell>
          <cell r="AA62" t="str">
            <v/>
          </cell>
          <cell r="AB62" t="str">
            <v>丸大食品株式会社</v>
          </cell>
          <cell r="AC62" t="str">
            <v>裏面</v>
          </cell>
          <cell r="AD62" t="str">
            <v>○</v>
          </cell>
          <cell r="AE62" t="str">
            <v>FAXにて</v>
          </cell>
          <cell r="AF62" t="str">
            <v>○</v>
          </cell>
          <cell r="AG62" t="str">
            <v>○</v>
          </cell>
          <cell r="AH62" t="str">
            <v>○</v>
          </cell>
          <cell r="AI62" t="str">
            <v>○</v>
          </cell>
          <cell r="AJ62" t="str">
            <v>○</v>
          </cell>
          <cell r="AK62" t="str">
            <v>○</v>
          </cell>
          <cell r="AL62" t="str">
            <v>○</v>
          </cell>
          <cell r="AM62" t="str">
            <v>○</v>
          </cell>
          <cell r="AN62" t="str">
            <v>○</v>
          </cell>
          <cell r="AO62">
            <v>33.332999999999998</v>
          </cell>
          <cell r="AP62">
            <v>20</v>
          </cell>
          <cell r="AQ62">
            <v>770</v>
          </cell>
          <cell r="AR62" t="str">
            <v>しない</v>
          </cell>
          <cell r="AS62">
            <v>6</v>
          </cell>
          <cell r="AT62">
            <v>11</v>
          </cell>
          <cell r="AU62" t="str">
            <v>NTT労働組合退職者の会　神奈川県支部</v>
          </cell>
          <cell r="AV62" t="str">
            <v/>
          </cell>
          <cell r="AW62" t="str">
            <v/>
          </cell>
          <cell r="AX62" t="str">
            <v/>
          </cell>
        </row>
        <row r="63">
          <cell r="A63" t="str">
            <v>1457</v>
          </cell>
          <cell r="B63" t="str">
            <v>04-1457</v>
          </cell>
          <cell r="E63" t="str">
            <v>棚橋</v>
          </cell>
          <cell r="F63" t="str">
            <v>1457-0</v>
          </cell>
          <cell r="G63" t="str">
            <v>関東電友会　東京西支部　</v>
          </cell>
          <cell r="H63">
            <v>8</v>
          </cell>
          <cell r="I63" t="str">
            <v>○</v>
          </cell>
          <cell r="J63" t="str">
            <v>○</v>
          </cell>
          <cell r="K63" t="str">
            <v>ﾌｫｰﾏｯﾄ</v>
          </cell>
          <cell r="L63" t="str">
            <v>通常+自家用</v>
          </cell>
          <cell r="M63" t="str">
            <v>ﾌｫｰﾏｯﾄ</v>
          </cell>
          <cell r="N63" t="str">
            <v>通常+自家用</v>
          </cell>
          <cell r="O63" t="str">
            <v>変更しない</v>
          </cell>
          <cell r="P63" t="str">
            <v>変更しない</v>
          </cell>
          <cell r="Q63" t="str">
            <v>変更しない</v>
          </cell>
          <cell r="R63" t="str">
            <v>◎</v>
          </cell>
          <cell r="S63" t="str">
            <v>ﾌｫｰﾏｯﾄ</v>
          </cell>
          <cell r="T63" t="str">
            <v>通常</v>
          </cell>
          <cell r="U63" t="str">
            <v>ﾌｫｰﾏｯﾄ</v>
          </cell>
          <cell r="V63" t="str">
            <v>通常</v>
          </cell>
          <cell r="W63" t="str">
            <v>ﾌｫｰﾏｯﾄ</v>
          </cell>
          <cell r="X63" t="str">
            <v>通常</v>
          </cell>
          <cell r="Y63" t="str">
            <v>関東電友会　東京西支部会員の皆様へ</v>
          </cell>
          <cell r="AA63" t="str">
            <v/>
          </cell>
          <cell r="AB63" t="str">
            <v>丸大食品株式会社</v>
          </cell>
          <cell r="AC63" t="str">
            <v>裏面</v>
          </cell>
          <cell r="AD63" t="str">
            <v>○</v>
          </cell>
          <cell r="AE63" t="str">
            <v>FAXにて</v>
          </cell>
          <cell r="AF63" t="str">
            <v>○</v>
          </cell>
          <cell r="AG63" t="str">
            <v>○</v>
          </cell>
          <cell r="AH63" t="str">
            <v>○</v>
          </cell>
          <cell r="AI63" t="str">
            <v>○</v>
          </cell>
          <cell r="AJ63" t="str">
            <v>○</v>
          </cell>
          <cell r="AK63" t="str">
            <v>○</v>
          </cell>
          <cell r="AL63" t="str">
            <v>○</v>
          </cell>
          <cell r="AM63" t="str">
            <v>○</v>
          </cell>
          <cell r="AN63" t="str">
            <v>○</v>
          </cell>
          <cell r="AO63">
            <v>33.332999999999998</v>
          </cell>
          <cell r="AP63">
            <v>20</v>
          </cell>
          <cell r="AQ63">
            <v>770</v>
          </cell>
          <cell r="AR63" t="str">
            <v>しない</v>
          </cell>
          <cell r="AS63">
            <v>5</v>
          </cell>
          <cell r="AT63">
            <v>11</v>
          </cell>
          <cell r="AU63" t="str">
            <v>関東電友会　東京西支部</v>
          </cell>
          <cell r="AV63" t="str">
            <v>18</v>
          </cell>
          <cell r="AW63" t="str">
            <v/>
          </cell>
          <cell r="AX63" t="str">
            <v/>
          </cell>
        </row>
        <row r="64">
          <cell r="A64" t="str">
            <v>1458</v>
          </cell>
          <cell r="B64" t="str">
            <v>04-1458</v>
          </cell>
          <cell r="E64" t="str">
            <v>棚橋</v>
          </cell>
          <cell r="F64" t="str">
            <v>1458-0</v>
          </cell>
          <cell r="G64" t="str">
            <v>ミツミユニオン厚木支部</v>
          </cell>
          <cell r="H64">
            <v>9</v>
          </cell>
          <cell r="I64" t="str">
            <v>○</v>
          </cell>
          <cell r="J64" t="str">
            <v>○</v>
          </cell>
          <cell r="K64" t="str">
            <v>**</v>
          </cell>
          <cell r="L64" t="str">
            <v>通常+自家用</v>
          </cell>
          <cell r="M64" t="str">
            <v>**</v>
          </cell>
          <cell r="N64" t="str">
            <v>通常+自家用</v>
          </cell>
          <cell r="O64" t="str">
            <v>変更する</v>
          </cell>
          <cell r="P64" t="str">
            <v>変更しない</v>
          </cell>
          <cell r="Q64" t="str">
            <v>変更しない</v>
          </cell>
          <cell r="R64" t="str">
            <v>◎</v>
          </cell>
          <cell r="S64" t="str">
            <v>＠</v>
          </cell>
          <cell r="T64" t="str">
            <v>1円切捨FAXなし</v>
          </cell>
          <cell r="U64" t="str">
            <v>＠</v>
          </cell>
          <cell r="V64" t="str">
            <v>1円切捨FAXなし</v>
          </cell>
          <cell r="W64" t="str">
            <v>＠</v>
          </cell>
          <cell r="X64" t="str">
            <v>FAXなし</v>
          </cell>
          <cell r="Y64" t="str">
            <v>ミツミユニオン厚木支部の皆様へ</v>
          </cell>
          <cell r="Z64" t="str">
            <v>★人気のハムギフト、嬉しい送料無料！★</v>
          </cell>
          <cell r="AA64" t="str">
            <v/>
          </cell>
          <cell r="AB64" t="str">
            <v>丸大食品株式会社</v>
          </cell>
          <cell r="AC64" t="str">
            <v>裏面</v>
          </cell>
          <cell r="AD64" t="str">
            <v>ユニオン事務所</v>
          </cell>
          <cell r="AE64" t="str">
            <v/>
          </cell>
          <cell r="AF64" t="str">
            <v/>
          </cell>
          <cell r="AG64" t="str">
            <v>○</v>
          </cell>
          <cell r="AH64" t="str">
            <v>○</v>
          </cell>
          <cell r="AI64" t="str">
            <v>○</v>
          </cell>
          <cell r="AJ64" t="str">
            <v>○</v>
          </cell>
          <cell r="AK64" t="str">
            <v>○</v>
          </cell>
          <cell r="AL64" t="str">
            <v>○</v>
          </cell>
          <cell r="AM64" t="str">
            <v>○</v>
          </cell>
          <cell r="AN64" t="str">
            <v>○</v>
          </cell>
          <cell r="AO64">
            <v>35</v>
          </cell>
          <cell r="AP64">
            <v>20</v>
          </cell>
          <cell r="AQ64" t="str">
            <v>無料</v>
          </cell>
          <cell r="AR64" t="str">
            <v>しない</v>
          </cell>
          <cell r="AS64">
            <v>6</v>
          </cell>
          <cell r="AT64">
            <v>11</v>
          </cell>
          <cell r="AU64" t="str">
            <v>ミツミユニオン厚木支部</v>
          </cell>
          <cell r="AV64" t="str">
            <v/>
          </cell>
          <cell r="AW64" t="str">
            <v>内線№</v>
          </cell>
          <cell r="AX64" t="str">
            <v>部署名</v>
          </cell>
        </row>
        <row r="65">
          <cell r="A65" t="str">
            <v>1458-1</v>
          </cell>
          <cell r="B65" t="str">
            <v>04-1458-1</v>
          </cell>
          <cell r="E65" t="str">
            <v>棚橋</v>
          </cell>
          <cell r="F65" t="str">
            <v>1458-1</v>
          </cell>
          <cell r="G65" t="str">
            <v>ミツミユニオン厚木支部</v>
          </cell>
          <cell r="H65">
            <v>1</v>
          </cell>
          <cell r="I65" t="str">
            <v>○</v>
          </cell>
          <cell r="J65" t="str">
            <v>○</v>
          </cell>
          <cell r="K65" t="str">
            <v>ﾌｫｰﾏｯﾄ</v>
          </cell>
          <cell r="L65" t="str">
            <v>通常+自家用</v>
          </cell>
          <cell r="M65" t="str">
            <v>ﾌｫｰﾏｯﾄ</v>
          </cell>
          <cell r="N65" t="str">
            <v>通常+自家用</v>
          </cell>
          <cell r="O65" t="str">
            <v>変更しない</v>
          </cell>
          <cell r="P65" t="str">
            <v>変更しない</v>
          </cell>
          <cell r="Q65" t="str">
            <v>変更しない</v>
          </cell>
          <cell r="R65" t="str">
            <v>×</v>
          </cell>
          <cell r="S65" t="str">
            <v>必要なし</v>
          </cell>
          <cell r="U65" t="str">
            <v>必要なし</v>
          </cell>
          <cell r="W65" t="str">
            <v>必要なし</v>
          </cell>
          <cell r="Y65" t="str">
            <v>お客様各位</v>
          </cell>
          <cell r="Z65" t="str">
            <v>★人気のハムギフト、嬉しい送料無料！★</v>
          </cell>
          <cell r="AA65" t="str">
            <v/>
          </cell>
          <cell r="AB65" t="str">
            <v>丸大食品株式会社</v>
          </cell>
          <cell r="AC65" t="str">
            <v>裏面</v>
          </cell>
          <cell r="AD65" t="str">
            <v>○</v>
          </cell>
          <cell r="AE65" t="str">
            <v>FAX（郵送も可）にて</v>
          </cell>
          <cell r="AF65" t="str">
            <v>○</v>
          </cell>
          <cell r="AG65" t="str">
            <v>○</v>
          </cell>
          <cell r="AH65" t="str">
            <v>○</v>
          </cell>
          <cell r="AI65" t="str">
            <v>○</v>
          </cell>
          <cell r="AJ65" t="str">
            <v>○</v>
          </cell>
          <cell r="AK65" t="str">
            <v>○</v>
          </cell>
          <cell r="AL65" t="str">
            <v>○</v>
          </cell>
          <cell r="AM65" t="str">
            <v>○</v>
          </cell>
          <cell r="AN65" t="str">
            <v>○</v>
          </cell>
          <cell r="AO65">
            <v>35</v>
          </cell>
          <cell r="AP65">
            <v>20</v>
          </cell>
          <cell r="AQ65" t="str">
            <v>無料</v>
          </cell>
          <cell r="AR65" t="str">
            <v>しない</v>
          </cell>
          <cell r="AS65">
            <v>6</v>
          </cell>
          <cell r="AT65">
            <v>11</v>
          </cell>
          <cell r="AU65" t="str">
            <v/>
          </cell>
          <cell r="AV65" t="str">
            <v/>
          </cell>
          <cell r="AW65" t="str">
            <v/>
          </cell>
          <cell r="AX65" t="str">
            <v/>
          </cell>
        </row>
        <row r="66">
          <cell r="A66" t="str">
            <v>1458-6</v>
          </cell>
          <cell r="B66" t="str">
            <v>04-1458-6</v>
          </cell>
          <cell r="E66" t="str">
            <v>棚橋</v>
          </cell>
          <cell r="F66" t="str">
            <v>1458-6</v>
          </cell>
          <cell r="G66" t="str">
            <v>ミツミユニオン厚木支部</v>
          </cell>
          <cell r="H66">
            <v>1</v>
          </cell>
          <cell r="I66" t="str">
            <v>○</v>
          </cell>
          <cell r="J66" t="str">
            <v>○</v>
          </cell>
          <cell r="K66" t="str">
            <v>*</v>
          </cell>
          <cell r="L66" t="str">
            <v>通常+自家用</v>
          </cell>
          <cell r="M66" t="str">
            <v>*</v>
          </cell>
          <cell r="N66" t="str">
            <v>通常+自家用</v>
          </cell>
          <cell r="O66" t="str">
            <v>変更する</v>
          </cell>
          <cell r="P66" t="str">
            <v>変更しない</v>
          </cell>
          <cell r="Q66" t="str">
            <v>変更しない</v>
          </cell>
          <cell r="R66" t="str">
            <v>×</v>
          </cell>
          <cell r="S66" t="str">
            <v>必要なし</v>
          </cell>
          <cell r="T66" t="str">
            <v>1円切捨FAXなし</v>
          </cell>
          <cell r="U66" t="str">
            <v>必要なし</v>
          </cell>
          <cell r="W66" t="str">
            <v>必要なし</v>
          </cell>
          <cell r="Y66" t="str">
            <v>ミツミユニオン厚木支部の皆様へ</v>
          </cell>
          <cell r="Z66" t="str">
            <v>★人気のハムギフト、嬉しい送料無料！★</v>
          </cell>
          <cell r="AB66" t="str">
            <v>丸大食品株式会社</v>
          </cell>
          <cell r="AC66" t="str">
            <v>裏面</v>
          </cell>
          <cell r="AD66" t="str">
            <v>ユニオン事務所</v>
          </cell>
          <cell r="AE66" t="str">
            <v/>
          </cell>
          <cell r="AF66" t="str">
            <v/>
          </cell>
          <cell r="AG66" t="str">
            <v>○</v>
          </cell>
          <cell r="AH66" t="str">
            <v>○</v>
          </cell>
          <cell r="AI66" t="str">
            <v>○</v>
          </cell>
          <cell r="AJ66" t="str">
            <v>○</v>
          </cell>
          <cell r="AK66" t="str">
            <v>○</v>
          </cell>
          <cell r="AL66" t="str">
            <v>○</v>
          </cell>
          <cell r="AM66" t="str">
            <v>○</v>
          </cell>
          <cell r="AN66" t="str">
            <v>○</v>
          </cell>
          <cell r="AO66">
            <v>35</v>
          </cell>
          <cell r="AP66">
            <v>20</v>
          </cell>
          <cell r="AQ66" t="str">
            <v>無料</v>
          </cell>
          <cell r="AR66" t="str">
            <v>しない</v>
          </cell>
          <cell r="AS66">
            <v>6</v>
          </cell>
          <cell r="AT66">
            <v>10</v>
          </cell>
        </row>
        <row r="67">
          <cell r="A67" t="str">
            <v>1466</v>
          </cell>
          <cell r="B67" t="str">
            <v>04-1466</v>
          </cell>
          <cell r="E67" t="str">
            <v>棚橋</v>
          </cell>
          <cell r="F67" t="str">
            <v>1466-0</v>
          </cell>
          <cell r="G67" t="str">
            <v>荏原医師協同組合</v>
          </cell>
          <cell r="H67">
            <v>2</v>
          </cell>
          <cell r="I67" t="str">
            <v>○</v>
          </cell>
          <cell r="J67" t="str">
            <v>○</v>
          </cell>
          <cell r="K67" t="str">
            <v>ﾌｫｰﾏｯﾄ</v>
          </cell>
          <cell r="L67" t="str">
            <v>通常+自家用</v>
          </cell>
          <cell r="M67" t="str">
            <v>ﾌｫｰﾏｯﾄ</v>
          </cell>
          <cell r="N67" t="str">
            <v>通常+自家用</v>
          </cell>
          <cell r="O67" t="str">
            <v>変更しない</v>
          </cell>
          <cell r="P67" t="str">
            <v>変更しない</v>
          </cell>
          <cell r="Q67" t="str">
            <v>変更しない</v>
          </cell>
          <cell r="R67" t="str">
            <v>○</v>
          </cell>
          <cell r="S67" t="str">
            <v>ﾌｫｰﾏｯﾄ</v>
          </cell>
          <cell r="T67" t="str">
            <v>通常</v>
          </cell>
          <cell r="U67" t="str">
            <v>ﾌｫｰﾏｯﾄ</v>
          </cell>
          <cell r="V67" t="str">
            <v>通常</v>
          </cell>
          <cell r="W67" t="str">
            <v>ﾌｫｰﾏｯﾄ</v>
          </cell>
          <cell r="X67" t="str">
            <v>通常</v>
          </cell>
          <cell r="Y67" t="str">
            <v>先生、奥様方の皆様へ</v>
          </cell>
          <cell r="Z67" t="str">
            <v>★ご自宅お届けは送料無料★</v>
          </cell>
          <cell r="AA67" t="str">
            <v>荏原医師協同組合</v>
          </cell>
          <cell r="AB67" t="str">
            <v>丸大食品株式会社</v>
          </cell>
          <cell r="AC67" t="str">
            <v>裏面</v>
          </cell>
          <cell r="AD67" t="str">
            <v>○</v>
          </cell>
          <cell r="AE67" t="str">
            <v>FAX（郵送も可）にて</v>
          </cell>
          <cell r="AF67" t="str">
            <v>○</v>
          </cell>
          <cell r="AG67" t="str">
            <v>○</v>
          </cell>
          <cell r="AH67" t="str">
            <v>○</v>
          </cell>
          <cell r="AI67" t="str">
            <v>○</v>
          </cell>
          <cell r="AJ67" t="str">
            <v>○</v>
          </cell>
          <cell r="AK67" t="str">
            <v>○</v>
          </cell>
          <cell r="AL67" t="str">
            <v>○</v>
          </cell>
          <cell r="AM67" t="str">
            <v>○</v>
          </cell>
          <cell r="AN67" t="str">
            <v>○</v>
          </cell>
          <cell r="AO67">
            <v>30</v>
          </cell>
          <cell r="AP67">
            <v>20</v>
          </cell>
          <cell r="AQ67">
            <v>770</v>
          </cell>
          <cell r="AR67" t="str">
            <v>する</v>
          </cell>
          <cell r="AS67">
            <v>6</v>
          </cell>
          <cell r="AT67">
            <v>11</v>
          </cell>
          <cell r="AU67" t="str">
            <v>荏原医師協同組合</v>
          </cell>
          <cell r="AV67" t="str">
            <v>18</v>
          </cell>
          <cell r="AW67" t="str">
            <v/>
          </cell>
          <cell r="AX67" t="str">
            <v/>
          </cell>
        </row>
        <row r="68">
          <cell r="A68" t="str">
            <v>1468</v>
          </cell>
          <cell r="B68" t="str">
            <v>04-1468</v>
          </cell>
          <cell r="E68" t="str">
            <v>棚橋</v>
          </cell>
          <cell r="F68" t="str">
            <v>1468-0</v>
          </cell>
          <cell r="G68" t="str">
            <v>足立医師協同組合</v>
          </cell>
          <cell r="H68">
            <v>8</v>
          </cell>
          <cell r="I68" t="str">
            <v>○</v>
          </cell>
          <cell r="J68" t="str">
            <v>○</v>
          </cell>
          <cell r="K68" t="str">
            <v>一般と同じ(ＦＡＸあり)</v>
          </cell>
          <cell r="L68" t="str">
            <v>問合2段+自家用</v>
          </cell>
          <cell r="M68" t="str">
            <v>ﾌｫｰﾏｯﾄ</v>
          </cell>
          <cell r="N68" t="str">
            <v>ＦＡＸあり（自家用問合2段）</v>
          </cell>
          <cell r="O68" t="str">
            <v>変更する</v>
          </cell>
          <cell r="P68" t="str">
            <v>変更する</v>
          </cell>
          <cell r="Q68" t="str">
            <v>変更しない</v>
          </cell>
          <cell r="R68" t="str">
            <v>◎</v>
          </cell>
          <cell r="S68" t="str">
            <v>ﾌｫｰﾏｯﾄ</v>
          </cell>
          <cell r="T68" t="str">
            <v>問合2段+自家用</v>
          </cell>
          <cell r="U68" t="str">
            <v>ﾌｫｰﾏｯﾄ</v>
          </cell>
          <cell r="V68" t="str">
            <v>問合2段+自家用</v>
          </cell>
          <cell r="W68" t="str">
            <v>ﾌｫｰﾏｯﾄ</v>
          </cell>
          <cell r="X68" t="str">
            <v>FAX変更</v>
          </cell>
          <cell r="Y68" t="str">
            <v>先生、奥様方の皆様へ</v>
          </cell>
          <cell r="Z68" t="str">
            <v>★ご自宅お届けは送料無料★</v>
          </cell>
          <cell r="AA68" t="str">
            <v>足立医師協同組合</v>
          </cell>
          <cell r="AB68" t="str">
            <v>丸大食品株式会社</v>
          </cell>
          <cell r="AC68" t="str">
            <v>裏面</v>
          </cell>
          <cell r="AD68" t="str">
            <v>組合事務所</v>
          </cell>
          <cell r="AE68" t="str">
            <v>FAXにて</v>
          </cell>
          <cell r="AF68" t="str">
            <v>03-3896-2212</v>
          </cell>
          <cell r="AG68" t="str">
            <v>後日、組合よりご請求致します。</v>
          </cell>
          <cell r="AH68" t="str">
            <v>○</v>
          </cell>
          <cell r="AI68" t="str">
            <v>○</v>
          </cell>
          <cell r="AJ68" t="str">
            <v>足立医師協同組合</v>
          </cell>
          <cell r="AK68" t="str">
            <v>細川</v>
          </cell>
          <cell r="AL68" t="str">
            <v>〒123-0841　東京都足立区西新井7-13-4</v>
          </cell>
          <cell r="AM68" t="str">
            <v>03-3896-2211</v>
          </cell>
          <cell r="AN68" t="str">
            <v>○</v>
          </cell>
          <cell r="AO68">
            <v>30</v>
          </cell>
          <cell r="AP68">
            <v>20</v>
          </cell>
          <cell r="AQ68">
            <v>770</v>
          </cell>
          <cell r="AR68" t="str">
            <v>する</v>
          </cell>
          <cell r="AS68">
            <v>6</v>
          </cell>
          <cell r="AT68">
            <v>11</v>
          </cell>
          <cell r="AU68" t="str">
            <v>足立医師協同組合</v>
          </cell>
          <cell r="AV68" t="str">
            <v>18</v>
          </cell>
          <cell r="AW68" t="str">
            <v/>
          </cell>
          <cell r="AX68" t="str">
            <v/>
          </cell>
        </row>
        <row r="69">
          <cell r="A69" t="str">
            <v>1469</v>
          </cell>
          <cell r="B69" t="str">
            <v>04-1469</v>
          </cell>
          <cell r="E69" t="str">
            <v>棚橋</v>
          </cell>
          <cell r="F69" t="str">
            <v>1469-0</v>
          </cell>
          <cell r="G69" t="str">
            <v>蒲田医師協同組合</v>
          </cell>
          <cell r="H69">
            <v>26</v>
          </cell>
          <cell r="I69" t="str">
            <v>○</v>
          </cell>
          <cell r="J69" t="str">
            <v>○</v>
          </cell>
          <cell r="K69" t="str">
            <v>一般と同じ(ＦＡＸあり)</v>
          </cell>
          <cell r="L69" t="str">
            <v>問合2段+自家用</v>
          </cell>
          <cell r="M69" t="str">
            <v>ﾌｫｰﾏｯﾄ</v>
          </cell>
          <cell r="N69" t="str">
            <v>ＦＡＸあり（自家用問合2段）</v>
          </cell>
          <cell r="O69" t="str">
            <v>変更する</v>
          </cell>
          <cell r="P69" t="str">
            <v>変更する</v>
          </cell>
          <cell r="Q69" t="str">
            <v>変更する</v>
          </cell>
          <cell r="R69" t="str">
            <v>◎</v>
          </cell>
          <cell r="S69" t="str">
            <v>ﾌｫｰﾏｯﾄ</v>
          </cell>
          <cell r="T69" t="str">
            <v>問合2段+自家用</v>
          </cell>
          <cell r="U69" t="str">
            <v>ﾌｫｰﾏｯﾄ</v>
          </cell>
          <cell r="V69" t="str">
            <v>問合2段+自家用</v>
          </cell>
          <cell r="W69" t="str">
            <v>ﾌｫｰﾏｯﾄ</v>
          </cell>
          <cell r="X69" t="str">
            <v>FAX変更</v>
          </cell>
          <cell r="Y69" t="str">
            <v>先生、奥様方の皆様へ</v>
          </cell>
          <cell r="Z69" t="str">
            <v>★ご自宅お届けは送料無料★</v>
          </cell>
          <cell r="AA69" t="str">
            <v>蒲田医師協同組合</v>
          </cell>
          <cell r="AB69" t="str">
            <v>丸大食品株式会社</v>
          </cell>
          <cell r="AC69" t="str">
            <v>裏面</v>
          </cell>
          <cell r="AD69" t="str">
            <v>組合事務所</v>
          </cell>
          <cell r="AE69" t="str">
            <v>FAXにて</v>
          </cell>
          <cell r="AF69" t="str">
            <v>03-6424-8032</v>
          </cell>
          <cell r="AG69" t="str">
            <v>後日、組合よりご請求致します。</v>
          </cell>
          <cell r="AH69" t="str">
            <v>○</v>
          </cell>
          <cell r="AI69" t="str">
            <v>○</v>
          </cell>
          <cell r="AJ69" t="str">
            <v>蒲田医師協同組合</v>
          </cell>
          <cell r="AK69" t="str">
            <v>江藤</v>
          </cell>
          <cell r="AL69" t="str">
            <v>〒144-0052 東京都大田区蒲田4-34-11</v>
          </cell>
          <cell r="AM69" t="str">
            <v>03-3736-4111</v>
          </cell>
          <cell r="AN69" t="str">
            <v>○</v>
          </cell>
          <cell r="AO69">
            <v>30</v>
          </cell>
          <cell r="AP69">
            <v>20</v>
          </cell>
          <cell r="AQ69">
            <v>770</v>
          </cell>
          <cell r="AR69" t="str">
            <v>する</v>
          </cell>
          <cell r="AS69">
            <v>6</v>
          </cell>
          <cell r="AT69">
            <v>11</v>
          </cell>
          <cell r="AU69" t="str">
            <v>蒲田医師協同組合</v>
          </cell>
          <cell r="AV69" t="str">
            <v>18</v>
          </cell>
          <cell r="AW69" t="str">
            <v/>
          </cell>
          <cell r="AX69" t="str">
            <v/>
          </cell>
        </row>
        <row r="70">
          <cell r="A70" t="str">
            <v>1470</v>
          </cell>
          <cell r="B70" t="str">
            <v>04-1470</v>
          </cell>
          <cell r="E70" t="str">
            <v>棚橋</v>
          </cell>
          <cell r="F70" t="str">
            <v>1470-0</v>
          </cell>
          <cell r="G70" t="str">
            <v>県退職者いちょう会</v>
          </cell>
          <cell r="H70">
            <v>21</v>
          </cell>
          <cell r="I70" t="str">
            <v>○</v>
          </cell>
          <cell r="J70" t="str">
            <v>○</v>
          </cell>
          <cell r="K70" t="str">
            <v>ﾌｫｰﾏｯﾄ</v>
          </cell>
          <cell r="L70" t="str">
            <v>通常+自家用</v>
          </cell>
          <cell r="M70" t="str">
            <v>ﾌｫｰﾏｯﾄ</v>
          </cell>
          <cell r="N70" t="str">
            <v>通常+自家用</v>
          </cell>
          <cell r="O70" t="str">
            <v>変更しない</v>
          </cell>
          <cell r="P70" t="str">
            <v>変更しない</v>
          </cell>
          <cell r="Q70" t="str">
            <v>変更しない</v>
          </cell>
          <cell r="R70" t="str">
            <v>◎</v>
          </cell>
          <cell r="S70" t="str">
            <v>ﾌｫｰﾏｯﾄ</v>
          </cell>
          <cell r="T70" t="str">
            <v>通常</v>
          </cell>
          <cell r="U70" t="str">
            <v>ﾌｫｰﾏｯﾄ</v>
          </cell>
          <cell r="V70" t="str">
            <v>通常</v>
          </cell>
          <cell r="W70" t="str">
            <v>ﾌｫｰﾏｯﾄ</v>
          </cell>
          <cell r="X70" t="str">
            <v>通常</v>
          </cell>
          <cell r="Y70" t="str">
            <v>県退職者いちょう会の皆様へ</v>
          </cell>
          <cell r="AA70" t="str">
            <v/>
          </cell>
          <cell r="AB70" t="str">
            <v>丸大食品株式会社</v>
          </cell>
          <cell r="AC70" t="str">
            <v>裏面</v>
          </cell>
          <cell r="AD70" t="str">
            <v>○</v>
          </cell>
          <cell r="AE70" t="str">
            <v>FAX（郵送も可）にて</v>
          </cell>
          <cell r="AF70" t="str">
            <v>○</v>
          </cell>
          <cell r="AG70" t="str">
            <v>○</v>
          </cell>
          <cell r="AH70" t="str">
            <v>○</v>
          </cell>
          <cell r="AI70" t="str">
            <v>○</v>
          </cell>
          <cell r="AJ70" t="str">
            <v>○</v>
          </cell>
          <cell r="AK70" t="str">
            <v>○</v>
          </cell>
          <cell r="AL70" t="str">
            <v>○</v>
          </cell>
          <cell r="AM70" t="str">
            <v>○</v>
          </cell>
          <cell r="AN70" t="str">
            <v>○</v>
          </cell>
          <cell r="AO70">
            <v>30</v>
          </cell>
          <cell r="AP70">
            <v>20</v>
          </cell>
          <cell r="AQ70">
            <v>770</v>
          </cell>
          <cell r="AR70" t="str">
            <v>しない</v>
          </cell>
          <cell r="AS70">
            <v>5</v>
          </cell>
          <cell r="AT70">
            <v>10</v>
          </cell>
          <cell r="AU70" t="str">
            <v>県退職者いちょう会</v>
          </cell>
          <cell r="AV70" t="str">
            <v/>
          </cell>
          <cell r="AW70" t="str">
            <v/>
          </cell>
          <cell r="AX70" t="str">
            <v/>
          </cell>
        </row>
        <row r="71">
          <cell r="A71" t="str">
            <v>1472</v>
          </cell>
          <cell r="B71" t="str">
            <v>04-1472</v>
          </cell>
          <cell r="E71" t="str">
            <v>棚橋</v>
          </cell>
          <cell r="F71" t="str">
            <v>1472-0</v>
          </cell>
          <cell r="G71" t="str">
            <v>日本伝統俳句協会</v>
          </cell>
          <cell r="H71">
            <v>112</v>
          </cell>
          <cell r="I71" t="str">
            <v>○</v>
          </cell>
          <cell r="J71" t="str">
            <v>○</v>
          </cell>
          <cell r="K71" t="str">
            <v>ﾌｫｰﾏｯﾄ</v>
          </cell>
          <cell r="L71" t="str">
            <v>企業名なし(880)</v>
          </cell>
          <cell r="M71" t="str">
            <v>ﾌｫｰﾏｯﾄ</v>
          </cell>
          <cell r="N71" t="str">
            <v>企業名なし(880)</v>
          </cell>
          <cell r="O71" t="str">
            <v>変更しない</v>
          </cell>
          <cell r="P71" t="str">
            <v>変更しない</v>
          </cell>
          <cell r="Q71" t="str">
            <v>変更しない</v>
          </cell>
          <cell r="R71" t="str">
            <v>×</v>
          </cell>
          <cell r="S71" t="str">
            <v>必要なし</v>
          </cell>
          <cell r="U71" t="str">
            <v>必要なし</v>
          </cell>
          <cell r="W71" t="str">
            <v>必要なし</v>
          </cell>
          <cell r="X71" t="str">
            <v>通常</v>
          </cell>
          <cell r="Y71" t="str">
            <v>お客様各位</v>
          </cell>
          <cell r="Z71" t="str">
            <v/>
          </cell>
          <cell r="AA71" t="str">
            <v/>
          </cell>
          <cell r="AB71" t="str">
            <v>丸大食品株式会社</v>
          </cell>
          <cell r="AC71" t="str">
            <v>裏面</v>
          </cell>
          <cell r="AD71" t="str">
            <v>○</v>
          </cell>
          <cell r="AE71" t="str">
            <v>FAX（郵送も可）にて</v>
          </cell>
          <cell r="AF71" t="str">
            <v>○</v>
          </cell>
          <cell r="AG71" t="str">
            <v>○</v>
          </cell>
          <cell r="AH71" t="str">
            <v>○</v>
          </cell>
          <cell r="AI71" t="str">
            <v>○</v>
          </cell>
          <cell r="AJ71" t="str">
            <v>○</v>
          </cell>
          <cell r="AK71" t="str">
            <v>○</v>
          </cell>
          <cell r="AL71" t="str">
            <v>○</v>
          </cell>
          <cell r="AM71" t="str">
            <v>○</v>
          </cell>
          <cell r="AN71" t="str">
            <v>○</v>
          </cell>
          <cell r="AO71">
            <v>30</v>
          </cell>
          <cell r="AP71">
            <v>20</v>
          </cell>
          <cell r="AQ71">
            <v>880</v>
          </cell>
          <cell r="AR71" t="str">
            <v>しない</v>
          </cell>
          <cell r="AS71">
            <v>6</v>
          </cell>
          <cell r="AT71">
            <v>10</v>
          </cell>
          <cell r="AU71" t="str">
            <v/>
          </cell>
          <cell r="AV71" t="str">
            <v/>
          </cell>
          <cell r="AW71" t="str">
            <v/>
          </cell>
          <cell r="AX71" t="str">
            <v/>
          </cell>
        </row>
        <row r="72">
          <cell r="A72" t="str">
            <v>1472-1</v>
          </cell>
          <cell r="B72" t="str">
            <v>04-1472-1</v>
          </cell>
          <cell r="E72" t="str">
            <v>棚橋</v>
          </cell>
          <cell r="F72" t="str">
            <v>1472-1</v>
          </cell>
          <cell r="G72" t="str">
            <v>雨宮　髙文</v>
          </cell>
          <cell r="H72">
            <v>0</v>
          </cell>
          <cell r="I72" t="str">
            <v>○</v>
          </cell>
          <cell r="J72" t="str">
            <v>○</v>
          </cell>
          <cell r="K72" t="str">
            <v>ﾌｫｰﾏｯﾄ</v>
          </cell>
          <cell r="L72" t="str">
            <v>通常+自家用</v>
          </cell>
          <cell r="M72" t="str">
            <v>ﾌｫｰﾏｯﾄ</v>
          </cell>
          <cell r="N72" t="str">
            <v>通常+自家用</v>
          </cell>
          <cell r="O72" t="str">
            <v>変更しない</v>
          </cell>
          <cell r="P72" t="str">
            <v>変更しない</v>
          </cell>
          <cell r="Q72" t="str">
            <v>変更しない</v>
          </cell>
          <cell r="R72" t="str">
            <v>×</v>
          </cell>
          <cell r="S72" t="str">
            <v>必要なし</v>
          </cell>
          <cell r="U72" t="str">
            <v>必要なし</v>
          </cell>
          <cell r="W72" t="str">
            <v>必要なし</v>
          </cell>
          <cell r="Y72" t="str">
            <v>雨宮　様</v>
          </cell>
          <cell r="AB72" t="str">
            <v>丸大食品株式会社</v>
          </cell>
          <cell r="AD72" t="str">
            <v>○</v>
          </cell>
          <cell r="AH72" t="str">
            <v>○</v>
          </cell>
          <cell r="AI72" t="str">
            <v>○</v>
          </cell>
          <cell r="AJ72" t="str">
            <v>○</v>
          </cell>
          <cell r="AK72" t="str">
            <v>○</v>
          </cell>
          <cell r="AL72" t="str">
            <v>○</v>
          </cell>
          <cell r="AM72" t="str">
            <v>○</v>
          </cell>
          <cell r="AN72" t="str">
            <v>○</v>
          </cell>
          <cell r="AO72">
            <v>30</v>
          </cell>
          <cell r="AP72">
            <v>20</v>
          </cell>
          <cell r="AQ72">
            <v>880</v>
          </cell>
          <cell r="AR72" t="str">
            <v>しない</v>
          </cell>
          <cell r="AT72">
            <v>10</v>
          </cell>
        </row>
        <row r="73">
          <cell r="A73" t="str">
            <v>1474</v>
          </cell>
          <cell r="B73" t="str">
            <v>04-1474</v>
          </cell>
          <cell r="E73" t="str">
            <v>棚橋</v>
          </cell>
          <cell r="F73" t="str">
            <v>1474-0</v>
          </cell>
          <cell r="G73" t="str">
            <v>棚橋　延行</v>
          </cell>
          <cell r="H73">
            <v>9</v>
          </cell>
          <cell r="I73" t="str">
            <v>○</v>
          </cell>
          <cell r="K73" t="str">
            <v>ﾌｫｰﾏｯﾄ</v>
          </cell>
          <cell r="L73" t="str">
            <v>通常+自家用</v>
          </cell>
          <cell r="M73" t="str">
            <v>ﾌｫｰﾏｯﾄ</v>
          </cell>
          <cell r="N73" t="str">
            <v>通常+自家用</v>
          </cell>
          <cell r="O73" t="str">
            <v>変更しない</v>
          </cell>
          <cell r="P73" t="str">
            <v>変更しない</v>
          </cell>
          <cell r="Q73" t="str">
            <v>変更しない</v>
          </cell>
          <cell r="R73" t="str">
            <v>×</v>
          </cell>
          <cell r="S73" t="str">
            <v>ﾌｫｰﾏｯﾄ</v>
          </cell>
          <cell r="T73" t="str">
            <v>通常</v>
          </cell>
          <cell r="U73" t="str">
            <v>ﾌｫｰﾏｯﾄ</v>
          </cell>
          <cell r="V73" t="str">
            <v>通常</v>
          </cell>
          <cell r="W73" t="str">
            <v>ﾌｫｰﾏｯﾄ</v>
          </cell>
          <cell r="X73" t="str">
            <v>送料なし</v>
          </cell>
          <cell r="Y73" t="str">
            <v>お客様各位</v>
          </cell>
          <cell r="Z73" t="str">
            <v>★人気のハムギフト、嬉しい送料無料！★</v>
          </cell>
          <cell r="AB73" t="str">
            <v>丸大食品株式会社</v>
          </cell>
          <cell r="AC73" t="str">
            <v>裏面</v>
          </cell>
          <cell r="AD73" t="str">
            <v>○</v>
          </cell>
          <cell r="AE73" t="str">
            <v>FAX（郵送も可）にて</v>
          </cell>
          <cell r="AF73" t="str">
            <v>○</v>
          </cell>
          <cell r="AG73" t="str">
            <v>○</v>
          </cell>
          <cell r="AH73" t="str">
            <v>○</v>
          </cell>
          <cell r="AI73" t="str">
            <v>○</v>
          </cell>
          <cell r="AJ73" t="str">
            <v>○</v>
          </cell>
          <cell r="AK73" t="str">
            <v>○</v>
          </cell>
          <cell r="AL73" t="str">
            <v>○</v>
          </cell>
          <cell r="AM73" t="str">
            <v>○</v>
          </cell>
          <cell r="AN73" t="str">
            <v>○</v>
          </cell>
          <cell r="AO73">
            <v>30</v>
          </cell>
          <cell r="AQ73" t="str">
            <v>無料</v>
          </cell>
          <cell r="AR73" t="str">
            <v>しない</v>
          </cell>
          <cell r="AS73">
            <v>6</v>
          </cell>
          <cell r="AT73">
            <v>11</v>
          </cell>
        </row>
        <row r="74">
          <cell r="A74" t="str">
            <v>1475</v>
          </cell>
          <cell r="B74" t="str">
            <v>04-1475</v>
          </cell>
          <cell r="E74" t="str">
            <v>棚橋</v>
          </cell>
          <cell r="F74" t="str">
            <v>1475-0</v>
          </cell>
          <cell r="G74" t="str">
            <v>橋本農園</v>
          </cell>
          <cell r="H74">
            <v>25</v>
          </cell>
          <cell r="I74" t="str">
            <v>○</v>
          </cell>
          <cell r="J74" t="str">
            <v>○</v>
          </cell>
          <cell r="K74" t="str">
            <v>ﾌｫｰﾏｯﾄ</v>
          </cell>
          <cell r="L74" t="str">
            <v>通常+自家用</v>
          </cell>
          <cell r="M74" t="str">
            <v>ﾌｫｰﾏｯﾄ</v>
          </cell>
          <cell r="N74" t="str">
            <v>通常+自家用</v>
          </cell>
          <cell r="O74" t="str">
            <v>変更しない</v>
          </cell>
          <cell r="P74" t="str">
            <v>変更しない</v>
          </cell>
          <cell r="Q74" t="str">
            <v>変更しない</v>
          </cell>
          <cell r="R74" t="str">
            <v>×</v>
          </cell>
          <cell r="S74" t="str">
            <v>ﾌｫｰﾏｯﾄ</v>
          </cell>
          <cell r="T74" t="str">
            <v>通常</v>
          </cell>
          <cell r="U74" t="str">
            <v>ﾌｫｰﾏｯﾄ</v>
          </cell>
          <cell r="V74" t="str">
            <v>通常</v>
          </cell>
          <cell r="W74" t="str">
            <v>ﾌｫｰﾏｯﾄ</v>
          </cell>
          <cell r="X74" t="str">
            <v>送料なし</v>
          </cell>
          <cell r="Y74" t="str">
            <v>お客様各位</v>
          </cell>
          <cell r="Z74" t="str">
            <v>★人気のハムギフト、嬉しい送料無料！★</v>
          </cell>
          <cell r="AB74" t="str">
            <v>丸大食品株式会社</v>
          </cell>
          <cell r="AC74" t="str">
            <v>裏面</v>
          </cell>
          <cell r="AD74" t="str">
            <v>○</v>
          </cell>
          <cell r="AE74" t="str">
            <v>FAX（郵送も可）にて</v>
          </cell>
          <cell r="AF74" t="str">
            <v>○</v>
          </cell>
          <cell r="AG74" t="str">
            <v>○</v>
          </cell>
          <cell r="AH74" t="str">
            <v>○</v>
          </cell>
          <cell r="AI74" t="str">
            <v>○</v>
          </cell>
          <cell r="AJ74" t="str">
            <v>○</v>
          </cell>
          <cell r="AK74" t="str">
            <v>○</v>
          </cell>
          <cell r="AL74" t="str">
            <v>○</v>
          </cell>
          <cell r="AM74" t="str">
            <v>○</v>
          </cell>
          <cell r="AN74" t="str">
            <v>○</v>
          </cell>
          <cell r="AO74">
            <v>46</v>
          </cell>
          <cell r="AP74">
            <v>20</v>
          </cell>
          <cell r="AQ74" t="str">
            <v>無料</v>
          </cell>
          <cell r="AR74" t="str">
            <v>しない</v>
          </cell>
          <cell r="AS74">
            <v>5</v>
          </cell>
          <cell r="AT74">
            <v>10</v>
          </cell>
          <cell r="AU74" t="str">
            <v/>
          </cell>
          <cell r="AV74" t="str">
            <v/>
          </cell>
          <cell r="AW74" t="str">
            <v/>
          </cell>
          <cell r="AX74" t="str">
            <v/>
          </cell>
        </row>
        <row r="75">
          <cell r="A75" t="str">
            <v>1481</v>
          </cell>
          <cell r="B75" t="str">
            <v>04-1481</v>
          </cell>
          <cell r="E75" t="str">
            <v>棚橋</v>
          </cell>
          <cell r="F75" t="str">
            <v>1481-0</v>
          </cell>
          <cell r="G75" t="str">
            <v>日本鍼灸師会</v>
          </cell>
          <cell r="H75">
            <v>31</v>
          </cell>
          <cell r="I75" t="str">
            <v>○</v>
          </cell>
          <cell r="J75" t="str">
            <v>○</v>
          </cell>
          <cell r="K75" t="str">
            <v>ﾌｫｰﾏｯﾄ</v>
          </cell>
          <cell r="L75" t="str">
            <v>企業名なし(880)</v>
          </cell>
          <cell r="M75" t="str">
            <v>ﾌｫｰﾏｯﾄ</v>
          </cell>
          <cell r="N75" t="str">
            <v>企業名なし(880)</v>
          </cell>
          <cell r="O75" t="str">
            <v>変更しない</v>
          </cell>
          <cell r="P75" t="str">
            <v>変更しない</v>
          </cell>
          <cell r="Q75" t="str">
            <v>変更しない</v>
          </cell>
          <cell r="R75" t="str">
            <v>○</v>
          </cell>
          <cell r="S75" t="str">
            <v>ﾌｫｰﾏｯﾄ</v>
          </cell>
          <cell r="T75" t="str">
            <v>通常</v>
          </cell>
          <cell r="U75" t="str">
            <v>ﾌｫｰﾏｯﾄ</v>
          </cell>
          <cell r="V75" t="str">
            <v>通常</v>
          </cell>
          <cell r="W75" t="str">
            <v>ﾌｫｰﾏｯﾄ</v>
          </cell>
          <cell r="X75" t="str">
            <v>通常</v>
          </cell>
          <cell r="Y75" t="str">
            <v>お客様各位</v>
          </cell>
          <cell r="AA75" t="str">
            <v/>
          </cell>
          <cell r="AB75" t="str">
            <v>丸大食品株式会社</v>
          </cell>
          <cell r="AC75" t="str">
            <v>裏面</v>
          </cell>
          <cell r="AD75" t="str">
            <v>○</v>
          </cell>
          <cell r="AE75" t="str">
            <v>FAX（郵送も可）にて</v>
          </cell>
          <cell r="AF75" t="str">
            <v>○</v>
          </cell>
          <cell r="AG75" t="str">
            <v>○</v>
          </cell>
          <cell r="AH75" t="str">
            <v>○</v>
          </cell>
          <cell r="AI75" t="str">
            <v>○</v>
          </cell>
          <cell r="AJ75" t="str">
            <v>○</v>
          </cell>
          <cell r="AK75" t="str">
            <v>○</v>
          </cell>
          <cell r="AL75" t="str">
            <v>○</v>
          </cell>
          <cell r="AM75" t="str">
            <v>○</v>
          </cell>
          <cell r="AN75" t="str">
            <v>○</v>
          </cell>
          <cell r="AO75">
            <v>30</v>
          </cell>
          <cell r="AP75">
            <v>20</v>
          </cell>
          <cell r="AQ75">
            <v>880</v>
          </cell>
          <cell r="AR75" t="str">
            <v>しない</v>
          </cell>
          <cell r="AS75">
            <v>6</v>
          </cell>
          <cell r="AT75">
            <v>11</v>
          </cell>
          <cell r="AU75" t="str">
            <v>日本鍼灸師会</v>
          </cell>
          <cell r="AV75" t="str">
            <v>18</v>
          </cell>
          <cell r="AW75" t="str">
            <v/>
          </cell>
          <cell r="AX75" t="str">
            <v/>
          </cell>
        </row>
        <row r="76">
          <cell r="A76" t="str">
            <v>1482</v>
          </cell>
          <cell r="B76" t="str">
            <v>04-1482</v>
          </cell>
          <cell r="E76" t="str">
            <v>棚橋</v>
          </cell>
          <cell r="F76" t="str">
            <v>1482-0</v>
          </cell>
          <cell r="G76" t="str">
            <v>川崎市職員退職者会</v>
          </cell>
          <cell r="H76">
            <v>60</v>
          </cell>
          <cell r="I76" t="str">
            <v>○</v>
          </cell>
          <cell r="J76" t="str">
            <v>○</v>
          </cell>
          <cell r="K76" t="str">
            <v>ﾌｫｰﾏｯﾄ</v>
          </cell>
          <cell r="L76" t="str">
            <v>通常+自家用</v>
          </cell>
          <cell r="M76" t="str">
            <v>ﾌｫｰﾏｯﾄ</v>
          </cell>
          <cell r="N76" t="str">
            <v>通常+自家用</v>
          </cell>
          <cell r="O76" t="str">
            <v>変更しない</v>
          </cell>
          <cell r="P76" t="str">
            <v>変更しない</v>
          </cell>
          <cell r="Q76" t="str">
            <v>変更しない</v>
          </cell>
          <cell r="R76" t="str">
            <v>◎</v>
          </cell>
          <cell r="S76" t="str">
            <v>ﾌｫｰﾏｯﾄ</v>
          </cell>
          <cell r="T76" t="str">
            <v>通常</v>
          </cell>
          <cell r="U76" t="str">
            <v>ﾌｫｰﾏｯﾄ</v>
          </cell>
          <cell r="V76" t="str">
            <v>通常</v>
          </cell>
          <cell r="W76" t="str">
            <v>ﾌｫｰﾏｯﾄ</v>
          </cell>
          <cell r="X76" t="str">
            <v>通常</v>
          </cell>
          <cell r="Y76" t="str">
            <v>川崎市職員退職者会会員の皆様へ</v>
          </cell>
          <cell r="AA76" t="str">
            <v/>
          </cell>
          <cell r="AB76" t="str">
            <v>丸大食品株式会社</v>
          </cell>
          <cell r="AC76" t="str">
            <v>裏面</v>
          </cell>
          <cell r="AD76" t="str">
            <v>○</v>
          </cell>
          <cell r="AE76" t="str">
            <v>FAX（郵送も可）にて</v>
          </cell>
          <cell r="AF76" t="str">
            <v>○</v>
          </cell>
          <cell r="AG76" t="str">
            <v>○</v>
          </cell>
          <cell r="AH76" t="str">
            <v>○</v>
          </cell>
          <cell r="AI76" t="str">
            <v>○</v>
          </cell>
          <cell r="AJ76" t="str">
            <v>○</v>
          </cell>
          <cell r="AK76" t="str">
            <v>○</v>
          </cell>
          <cell r="AL76" t="str">
            <v>○</v>
          </cell>
          <cell r="AM76" t="str">
            <v>○</v>
          </cell>
          <cell r="AN76" t="str">
            <v>○</v>
          </cell>
          <cell r="AO76">
            <v>30</v>
          </cell>
          <cell r="AP76">
            <v>20</v>
          </cell>
          <cell r="AQ76">
            <v>770</v>
          </cell>
          <cell r="AR76" t="str">
            <v>しない</v>
          </cell>
          <cell r="AS76">
            <v>5</v>
          </cell>
          <cell r="AT76">
            <v>11</v>
          </cell>
          <cell r="AU76" t="str">
            <v>川崎市職員退職者会</v>
          </cell>
          <cell r="AV76" t="str">
            <v>18</v>
          </cell>
          <cell r="AW76" t="str">
            <v/>
          </cell>
          <cell r="AX76" t="str">
            <v/>
          </cell>
        </row>
        <row r="77">
          <cell r="A77" t="str">
            <v>1488</v>
          </cell>
          <cell r="B77" t="str">
            <v>04-1488</v>
          </cell>
          <cell r="E77" t="str">
            <v>棚橋</v>
          </cell>
          <cell r="F77" t="str">
            <v>1488-0</v>
          </cell>
          <cell r="G77" t="str">
            <v>自治労横浜退職者会</v>
          </cell>
          <cell r="H77">
            <v>60</v>
          </cell>
          <cell r="I77" t="str">
            <v>○</v>
          </cell>
          <cell r="J77" t="str">
            <v>○</v>
          </cell>
          <cell r="K77" t="str">
            <v>ﾌｫｰﾏｯﾄ</v>
          </cell>
          <cell r="L77" t="str">
            <v>通常+自家用</v>
          </cell>
          <cell r="M77" t="str">
            <v>ﾌｫｰﾏｯﾄ</v>
          </cell>
          <cell r="N77" t="str">
            <v>通常+自家用</v>
          </cell>
          <cell r="O77" t="str">
            <v>変更しない</v>
          </cell>
          <cell r="P77" t="str">
            <v>変更しない</v>
          </cell>
          <cell r="Q77" t="str">
            <v>変更しない</v>
          </cell>
          <cell r="R77" t="str">
            <v>◎</v>
          </cell>
          <cell r="S77" t="str">
            <v>ﾌｫｰﾏｯﾄ</v>
          </cell>
          <cell r="T77" t="str">
            <v>通常</v>
          </cell>
          <cell r="U77" t="str">
            <v>ﾌｫｰﾏｯﾄ</v>
          </cell>
          <cell r="V77" t="str">
            <v>通常</v>
          </cell>
          <cell r="W77" t="str">
            <v>ﾌｫｰﾏｯﾄ</v>
          </cell>
          <cell r="X77" t="str">
            <v>通常</v>
          </cell>
          <cell r="Y77" t="str">
            <v>自治労横浜退職者会会員の皆様へ</v>
          </cell>
          <cell r="AA77" t="str">
            <v/>
          </cell>
          <cell r="AB77" t="str">
            <v>丸大食品株式会社</v>
          </cell>
          <cell r="AC77" t="str">
            <v>裏面</v>
          </cell>
          <cell r="AD77" t="str">
            <v>○</v>
          </cell>
          <cell r="AE77" t="str">
            <v>FAX（郵送も可）にて</v>
          </cell>
          <cell r="AF77" t="str">
            <v>○</v>
          </cell>
          <cell r="AG77" t="str">
            <v>○</v>
          </cell>
          <cell r="AH77" t="str">
            <v>○</v>
          </cell>
          <cell r="AI77" t="str">
            <v>○</v>
          </cell>
          <cell r="AJ77" t="str">
            <v>○</v>
          </cell>
          <cell r="AK77" t="str">
            <v>○</v>
          </cell>
          <cell r="AL77" t="str">
            <v>○</v>
          </cell>
          <cell r="AM77" t="str">
            <v>○</v>
          </cell>
          <cell r="AN77" t="str">
            <v>○</v>
          </cell>
          <cell r="AO77">
            <v>30</v>
          </cell>
          <cell r="AP77">
            <v>20</v>
          </cell>
          <cell r="AQ77">
            <v>770</v>
          </cell>
          <cell r="AR77" t="str">
            <v>しない</v>
          </cell>
          <cell r="AS77">
            <v>6</v>
          </cell>
          <cell r="AT77">
            <v>11</v>
          </cell>
          <cell r="AU77" t="str">
            <v>自治労横浜退職者会</v>
          </cell>
          <cell r="AV77" t="str">
            <v/>
          </cell>
          <cell r="AW77" t="str">
            <v/>
          </cell>
          <cell r="AX77" t="str">
            <v/>
          </cell>
        </row>
        <row r="78">
          <cell r="A78" t="str">
            <v>1491</v>
          </cell>
          <cell r="B78" t="str">
            <v>04-1491</v>
          </cell>
          <cell r="E78" t="str">
            <v>棚橋</v>
          </cell>
          <cell r="F78" t="str">
            <v>1491-0</v>
          </cell>
          <cell r="G78" t="str">
            <v>（株）共栄商事不動産</v>
          </cell>
          <cell r="H78">
            <v>0</v>
          </cell>
          <cell r="I78" t="str">
            <v>○</v>
          </cell>
          <cell r="J78" t="str">
            <v>○</v>
          </cell>
          <cell r="K78" t="str">
            <v>ﾌｫｰﾏｯﾄ</v>
          </cell>
          <cell r="L78" t="str">
            <v>通常+自家用</v>
          </cell>
          <cell r="M78" t="str">
            <v>ﾌｫｰﾏｯﾄ</v>
          </cell>
          <cell r="N78" t="str">
            <v>通常+自家用</v>
          </cell>
          <cell r="O78" t="str">
            <v>変更しない</v>
          </cell>
          <cell r="P78" t="str">
            <v>変更しない</v>
          </cell>
          <cell r="Q78" t="str">
            <v>変更しない</v>
          </cell>
          <cell r="R78" t="str">
            <v>×</v>
          </cell>
          <cell r="S78" t="str">
            <v>必要なし</v>
          </cell>
          <cell r="U78" t="str">
            <v>必要なし</v>
          </cell>
          <cell r="W78" t="str">
            <v>必要なし</v>
          </cell>
          <cell r="Y78" t="str">
            <v>（株）共栄商事不動産 様</v>
          </cell>
          <cell r="Z78" t="str">
            <v>★人気のハムギフト、嬉しい送料無料！★</v>
          </cell>
          <cell r="AA78" t="str">
            <v/>
          </cell>
          <cell r="AB78" t="str">
            <v>丸大食品株式会社</v>
          </cell>
          <cell r="AC78" t="str">
            <v>裏面</v>
          </cell>
          <cell r="AD78" t="str">
            <v>○</v>
          </cell>
          <cell r="AE78" t="str">
            <v>FAXにて</v>
          </cell>
          <cell r="AF78" t="str">
            <v>○</v>
          </cell>
          <cell r="AG78" t="str">
            <v>○</v>
          </cell>
          <cell r="AH78" t="str">
            <v>○</v>
          </cell>
          <cell r="AI78" t="str">
            <v>○</v>
          </cell>
          <cell r="AJ78" t="str">
            <v>○</v>
          </cell>
          <cell r="AK78" t="str">
            <v>○</v>
          </cell>
          <cell r="AL78" t="str">
            <v>○</v>
          </cell>
          <cell r="AM78" t="str">
            <v>○</v>
          </cell>
          <cell r="AN78" t="str">
            <v>○</v>
          </cell>
          <cell r="AO78">
            <v>46</v>
          </cell>
          <cell r="AP78">
            <v>20</v>
          </cell>
          <cell r="AQ78" t="str">
            <v>無料</v>
          </cell>
          <cell r="AR78" t="str">
            <v>しない</v>
          </cell>
          <cell r="AS78">
            <v>5</v>
          </cell>
          <cell r="AT78">
            <v>11</v>
          </cell>
          <cell r="AU78" t="str">
            <v>㈲共栄商事不動産</v>
          </cell>
          <cell r="AV78" t="str">
            <v/>
          </cell>
          <cell r="AW78" t="str">
            <v/>
          </cell>
          <cell r="AX78" t="str">
            <v/>
          </cell>
        </row>
        <row r="79">
          <cell r="A79" t="str">
            <v>1491-1</v>
          </cell>
          <cell r="B79" t="str">
            <v>04-1491-1</v>
          </cell>
          <cell r="E79" t="str">
            <v>棚橋</v>
          </cell>
          <cell r="F79" t="str">
            <v>1491-1</v>
          </cell>
          <cell r="G79" t="str">
            <v>㈱司興産</v>
          </cell>
          <cell r="H79">
            <v>0</v>
          </cell>
          <cell r="I79" t="str">
            <v>○</v>
          </cell>
          <cell r="J79" t="str">
            <v>○</v>
          </cell>
          <cell r="K79" t="str">
            <v>ﾌｫｰﾏｯﾄ</v>
          </cell>
          <cell r="L79" t="str">
            <v>通常+自家用</v>
          </cell>
          <cell r="M79" t="str">
            <v>ﾌｫｰﾏｯﾄ</v>
          </cell>
          <cell r="N79" t="str">
            <v>通常+自家用</v>
          </cell>
          <cell r="O79" t="str">
            <v>変更しない</v>
          </cell>
          <cell r="P79" t="str">
            <v>変更しない</v>
          </cell>
          <cell r="Q79" t="str">
            <v>変更しない</v>
          </cell>
          <cell r="R79" t="str">
            <v>×</v>
          </cell>
          <cell r="S79" t="str">
            <v>必要なし</v>
          </cell>
          <cell r="U79" t="str">
            <v>必要なし</v>
          </cell>
          <cell r="W79" t="str">
            <v>必要なし</v>
          </cell>
          <cell r="Y79" t="str">
            <v>㈱司興産　様</v>
          </cell>
          <cell r="Z79" t="str">
            <v>★人気のハムギフト、嬉しい送料無料！★</v>
          </cell>
          <cell r="AA79" t="str">
            <v/>
          </cell>
          <cell r="AB79" t="str">
            <v>丸大食品株式会社</v>
          </cell>
          <cell r="AC79" t="str">
            <v/>
          </cell>
          <cell r="AD79" t="str">
            <v>○</v>
          </cell>
          <cell r="AE79" t="str">
            <v>FAXにて</v>
          </cell>
          <cell r="AF79" t="str">
            <v>○</v>
          </cell>
          <cell r="AG79" t="str">
            <v>○</v>
          </cell>
          <cell r="AH79" t="str">
            <v>○</v>
          </cell>
          <cell r="AI79" t="str">
            <v>○</v>
          </cell>
          <cell r="AJ79" t="str">
            <v>○</v>
          </cell>
          <cell r="AK79" t="str">
            <v>○</v>
          </cell>
          <cell r="AL79" t="str">
            <v>○</v>
          </cell>
          <cell r="AM79" t="str">
            <v>○</v>
          </cell>
          <cell r="AN79" t="str">
            <v>○</v>
          </cell>
          <cell r="AO79">
            <v>46</v>
          </cell>
          <cell r="AP79">
            <v>20</v>
          </cell>
          <cell r="AQ79" t="str">
            <v>無料</v>
          </cell>
          <cell r="AR79" t="str">
            <v>しない</v>
          </cell>
          <cell r="AS79">
            <v>5</v>
          </cell>
          <cell r="AT79">
            <v>11</v>
          </cell>
          <cell r="AU79" t="str">
            <v/>
          </cell>
          <cell r="AV79" t="str">
            <v/>
          </cell>
          <cell r="AW79" t="str">
            <v/>
          </cell>
          <cell r="AX79" t="str">
            <v/>
          </cell>
        </row>
        <row r="80">
          <cell r="A80" t="str">
            <v>1491-2</v>
          </cell>
          <cell r="B80" t="str">
            <v>04-1491-2</v>
          </cell>
          <cell r="E80" t="str">
            <v>棚橋</v>
          </cell>
          <cell r="F80" t="str">
            <v>1491-2</v>
          </cell>
          <cell r="G80" t="str">
            <v>横山　清行</v>
          </cell>
          <cell r="H80">
            <v>1</v>
          </cell>
          <cell r="I80" t="str">
            <v>○</v>
          </cell>
          <cell r="J80" t="str">
            <v>○</v>
          </cell>
          <cell r="K80" t="str">
            <v>ﾌｫｰﾏｯﾄ</v>
          </cell>
          <cell r="L80" t="str">
            <v>通常+自家用</v>
          </cell>
          <cell r="M80" t="str">
            <v>ﾌｫｰﾏｯﾄ</v>
          </cell>
          <cell r="N80" t="str">
            <v>通常+自家用</v>
          </cell>
          <cell r="O80" t="str">
            <v>変更しない</v>
          </cell>
          <cell r="P80" t="str">
            <v>変更しない</v>
          </cell>
          <cell r="Q80" t="str">
            <v>変更しない</v>
          </cell>
          <cell r="R80" t="str">
            <v>×</v>
          </cell>
          <cell r="S80" t="str">
            <v>必要なし</v>
          </cell>
          <cell r="U80" t="str">
            <v>必要なし</v>
          </cell>
          <cell r="W80" t="str">
            <v>必要なし</v>
          </cell>
          <cell r="Y80" t="str">
            <v>横山 様</v>
          </cell>
          <cell r="Z80" t="str">
            <v>★人気のハムギフト、嬉しい送料無料！★</v>
          </cell>
          <cell r="AA80" t="str">
            <v/>
          </cell>
          <cell r="AB80" t="str">
            <v>丸大食品株式会社</v>
          </cell>
          <cell r="AC80" t="str">
            <v/>
          </cell>
          <cell r="AD80" t="str">
            <v>○</v>
          </cell>
          <cell r="AE80" t="str">
            <v>FAXにて</v>
          </cell>
          <cell r="AF80" t="str">
            <v>○</v>
          </cell>
          <cell r="AG80" t="str">
            <v>○</v>
          </cell>
          <cell r="AH80" t="str">
            <v>○</v>
          </cell>
          <cell r="AI80" t="str">
            <v>○</v>
          </cell>
          <cell r="AJ80" t="str">
            <v>○</v>
          </cell>
          <cell r="AK80" t="str">
            <v>○</v>
          </cell>
          <cell r="AL80" t="str">
            <v>○</v>
          </cell>
          <cell r="AM80" t="str">
            <v>○</v>
          </cell>
          <cell r="AN80" t="str">
            <v>○</v>
          </cell>
          <cell r="AO80">
            <v>46</v>
          </cell>
          <cell r="AP80">
            <v>20</v>
          </cell>
          <cell r="AQ80" t="str">
            <v>無料</v>
          </cell>
          <cell r="AR80" t="str">
            <v>しない</v>
          </cell>
          <cell r="AS80">
            <v>5</v>
          </cell>
          <cell r="AT80">
            <v>11</v>
          </cell>
          <cell r="AU80" t="str">
            <v/>
          </cell>
          <cell r="AV80" t="str">
            <v/>
          </cell>
          <cell r="AW80" t="str">
            <v/>
          </cell>
          <cell r="AX80" t="str">
            <v/>
          </cell>
        </row>
        <row r="81">
          <cell r="A81" t="str">
            <v>1495</v>
          </cell>
          <cell r="B81" t="str">
            <v>04-1495</v>
          </cell>
          <cell r="E81" t="str">
            <v>棚橋</v>
          </cell>
          <cell r="F81" t="str">
            <v>1495-0</v>
          </cell>
          <cell r="G81" t="str">
            <v>JFEエンジニアリング労働組合</v>
          </cell>
          <cell r="H81">
            <v>31</v>
          </cell>
          <cell r="I81" t="str">
            <v>○</v>
          </cell>
          <cell r="J81" t="str">
            <v>○</v>
          </cell>
          <cell r="K81" t="str">
            <v>ﾌｫｰﾏｯﾄ</v>
          </cell>
          <cell r="L81" t="str">
            <v>通常+自家用</v>
          </cell>
          <cell r="M81" t="str">
            <v>ﾌｫｰﾏｯﾄ</v>
          </cell>
          <cell r="N81" t="str">
            <v>通常+自家用</v>
          </cell>
          <cell r="O81" t="str">
            <v>変更しない</v>
          </cell>
          <cell r="P81" t="str">
            <v>変更しない</v>
          </cell>
          <cell r="Q81" t="str">
            <v>変更しない</v>
          </cell>
          <cell r="R81" t="str">
            <v>◎</v>
          </cell>
          <cell r="S81" t="str">
            <v>ﾌｫｰﾏｯﾄ</v>
          </cell>
          <cell r="T81" t="str">
            <v>通常</v>
          </cell>
          <cell r="U81" t="str">
            <v>ﾌｫｰﾏｯﾄ</v>
          </cell>
          <cell r="V81" t="str">
            <v>通常</v>
          </cell>
          <cell r="W81" t="str">
            <v>ﾌｫｰﾏｯﾄ</v>
          </cell>
          <cell r="X81" t="str">
            <v>送料なし</v>
          </cell>
          <cell r="Y81" t="str">
            <v>JFEエンジニアリング労働組合組合員の皆様へ</v>
          </cell>
          <cell r="Z81" t="str">
            <v>★人気のハムギフト、嬉しい送料無料！★</v>
          </cell>
          <cell r="AA81" t="str">
            <v/>
          </cell>
          <cell r="AB81" t="str">
            <v>丸大食品株式会社</v>
          </cell>
          <cell r="AC81" t="str">
            <v>裏面</v>
          </cell>
          <cell r="AD81" t="str">
            <v>○</v>
          </cell>
          <cell r="AE81" t="str">
            <v>FAXにて</v>
          </cell>
          <cell r="AF81" t="str">
            <v>○</v>
          </cell>
          <cell r="AG81" t="str">
            <v>○</v>
          </cell>
          <cell r="AH81" t="str">
            <v>○</v>
          </cell>
          <cell r="AI81" t="str">
            <v>○</v>
          </cell>
          <cell r="AJ81" t="str">
            <v>○</v>
          </cell>
          <cell r="AK81" t="str">
            <v>○</v>
          </cell>
          <cell r="AL81" t="str">
            <v>○</v>
          </cell>
          <cell r="AM81" t="str">
            <v>○</v>
          </cell>
          <cell r="AN81" t="str">
            <v>○</v>
          </cell>
          <cell r="AO81">
            <v>30</v>
          </cell>
          <cell r="AP81">
            <v>20</v>
          </cell>
          <cell r="AQ81" t="str">
            <v>無料</v>
          </cell>
          <cell r="AR81" t="str">
            <v>しない</v>
          </cell>
          <cell r="AS81">
            <v>6</v>
          </cell>
          <cell r="AT81">
            <v>11</v>
          </cell>
          <cell r="AU81" t="str">
            <v>JFEエンジニアリング労働組合</v>
          </cell>
          <cell r="AV81" t="str">
            <v>14</v>
          </cell>
          <cell r="AW81" t="str">
            <v/>
          </cell>
          <cell r="AX81" t="str">
            <v/>
          </cell>
        </row>
        <row r="82">
          <cell r="A82" t="str">
            <v>1496</v>
          </cell>
          <cell r="B82" t="str">
            <v>04-1496</v>
          </cell>
          <cell r="E82" t="str">
            <v>棚橋</v>
          </cell>
          <cell r="F82" t="str">
            <v>1496-0</v>
          </cell>
          <cell r="G82" t="str">
            <v>JVCケンウッド労働組合</v>
          </cell>
          <cell r="H82">
            <v>9</v>
          </cell>
          <cell r="I82" t="str">
            <v>○</v>
          </cell>
          <cell r="J82" t="str">
            <v>○</v>
          </cell>
          <cell r="K82" t="str">
            <v>ﾌｫｰﾏｯﾄ</v>
          </cell>
          <cell r="L82" t="str">
            <v>通常+自家用</v>
          </cell>
          <cell r="M82" t="str">
            <v>ﾌｫｰﾏｯﾄ</v>
          </cell>
          <cell r="N82" t="str">
            <v>通常+自家用</v>
          </cell>
          <cell r="O82" t="str">
            <v>変更しない</v>
          </cell>
          <cell r="P82" t="str">
            <v>変更しない</v>
          </cell>
          <cell r="Q82" t="str">
            <v>変更しない</v>
          </cell>
          <cell r="R82" t="str">
            <v>◎</v>
          </cell>
          <cell r="S82" t="str">
            <v>ﾌｫｰﾏｯﾄ</v>
          </cell>
          <cell r="T82" t="str">
            <v>通常</v>
          </cell>
          <cell r="U82" t="str">
            <v>ﾌｫｰﾏｯﾄ</v>
          </cell>
          <cell r="V82" t="str">
            <v>通常+自家用</v>
          </cell>
          <cell r="W82" t="str">
            <v>ﾌｫｰﾏｯﾄ</v>
          </cell>
          <cell r="X82" t="str">
            <v>通常</v>
          </cell>
          <cell r="Y82" t="str">
            <v>JVCケンウッド労働組合組合員の皆様へ</v>
          </cell>
          <cell r="AA82" t="str">
            <v/>
          </cell>
          <cell r="AB82" t="str">
            <v>丸大食品株式会社</v>
          </cell>
          <cell r="AC82" t="str">
            <v>裏面</v>
          </cell>
          <cell r="AD82" t="str">
            <v>○</v>
          </cell>
          <cell r="AE82" t="str">
            <v>FAXにて</v>
          </cell>
          <cell r="AF82" t="str">
            <v>○</v>
          </cell>
          <cell r="AG82" t="str">
            <v>○</v>
          </cell>
          <cell r="AH82" t="str">
            <v>○</v>
          </cell>
          <cell r="AI82" t="str">
            <v>○</v>
          </cell>
          <cell r="AJ82" t="str">
            <v>○</v>
          </cell>
          <cell r="AK82" t="str">
            <v>○</v>
          </cell>
          <cell r="AL82" t="str">
            <v>○</v>
          </cell>
          <cell r="AM82" t="str">
            <v>○</v>
          </cell>
          <cell r="AN82" t="str">
            <v>○</v>
          </cell>
          <cell r="AO82">
            <v>30</v>
          </cell>
          <cell r="AP82">
            <v>20</v>
          </cell>
          <cell r="AQ82">
            <v>770</v>
          </cell>
          <cell r="AR82" t="str">
            <v>しない</v>
          </cell>
          <cell r="AS82">
            <v>6</v>
          </cell>
          <cell r="AT82">
            <v>11</v>
          </cell>
          <cell r="AU82" t="str">
            <v>JVCケンウッド労働組合</v>
          </cell>
          <cell r="AV82" t="str">
            <v>18</v>
          </cell>
          <cell r="AW82" t="str">
            <v/>
          </cell>
          <cell r="AX82" t="str">
            <v/>
          </cell>
        </row>
        <row r="83">
          <cell r="A83" t="str">
            <v>1497</v>
          </cell>
          <cell r="B83" t="str">
            <v>04-1497</v>
          </cell>
          <cell r="E83" t="str">
            <v>棚橋</v>
          </cell>
          <cell r="F83" t="str">
            <v>1497-0</v>
          </cell>
          <cell r="G83" t="str">
            <v>コイト電工労働組合</v>
          </cell>
          <cell r="H83">
            <v>13</v>
          </cell>
          <cell r="I83" t="str">
            <v>○</v>
          </cell>
          <cell r="J83" t="str">
            <v>○</v>
          </cell>
          <cell r="K83" t="str">
            <v>ﾌｫｰﾏｯﾄ</v>
          </cell>
          <cell r="L83" t="str">
            <v>通常+自家用</v>
          </cell>
          <cell r="M83" t="str">
            <v>ﾌｫｰﾏｯﾄ</v>
          </cell>
          <cell r="N83" t="str">
            <v>通常+自家用</v>
          </cell>
          <cell r="O83" t="str">
            <v>変更しない</v>
          </cell>
          <cell r="P83" t="str">
            <v>変更しない</v>
          </cell>
          <cell r="Q83" t="str">
            <v>変更しない</v>
          </cell>
          <cell r="R83" t="str">
            <v>◎</v>
          </cell>
          <cell r="S83" t="str">
            <v>ﾌｫｰﾏｯﾄ</v>
          </cell>
          <cell r="T83" t="str">
            <v>通常+自家用</v>
          </cell>
          <cell r="U83" t="str">
            <v>ﾌｫｰﾏｯﾄ</v>
          </cell>
          <cell r="V83" t="str">
            <v>通常+自家用</v>
          </cell>
          <cell r="W83" t="str">
            <v>ﾌｫｰﾏｯﾄ</v>
          </cell>
          <cell r="X83" t="str">
            <v>送料なし</v>
          </cell>
          <cell r="Y83" t="str">
            <v>コイト電工労働組合組合員の皆様へ</v>
          </cell>
          <cell r="Z83" t="str">
            <v>★人気のハムギフト、嬉しい送料無料！★</v>
          </cell>
          <cell r="AA83" t="str">
            <v/>
          </cell>
          <cell r="AB83" t="str">
            <v>丸大食品株式会社</v>
          </cell>
          <cell r="AC83" t="str">
            <v>裏面</v>
          </cell>
          <cell r="AD83" t="str">
            <v>○</v>
          </cell>
          <cell r="AE83" t="str">
            <v>FAXにて</v>
          </cell>
          <cell r="AF83" t="str">
            <v>○</v>
          </cell>
          <cell r="AG83" t="str">
            <v>○</v>
          </cell>
          <cell r="AH83" t="str">
            <v>○</v>
          </cell>
          <cell r="AI83" t="str">
            <v>○</v>
          </cell>
          <cell r="AJ83" t="str">
            <v>○</v>
          </cell>
          <cell r="AK83" t="str">
            <v>○</v>
          </cell>
          <cell r="AL83" t="str">
            <v>○</v>
          </cell>
          <cell r="AM83" t="str">
            <v>○</v>
          </cell>
          <cell r="AN83" t="str">
            <v>○</v>
          </cell>
          <cell r="AO83">
            <v>30</v>
          </cell>
          <cell r="AP83">
            <v>20</v>
          </cell>
          <cell r="AQ83" t="str">
            <v>無料</v>
          </cell>
          <cell r="AR83" t="str">
            <v>しない</v>
          </cell>
          <cell r="AS83">
            <v>6</v>
          </cell>
          <cell r="AT83">
            <v>11</v>
          </cell>
          <cell r="AU83" t="str">
            <v>コイト電工労働組合</v>
          </cell>
          <cell r="AV83" t="str">
            <v>14</v>
          </cell>
          <cell r="AW83" t="str">
            <v/>
          </cell>
          <cell r="AX83" t="str">
            <v/>
          </cell>
        </row>
        <row r="84">
          <cell r="A84" t="str">
            <v>1499</v>
          </cell>
          <cell r="B84" t="str">
            <v>04-1499</v>
          </cell>
          <cell r="E84" t="str">
            <v>棚橋</v>
          </cell>
          <cell r="F84" t="str">
            <v>1499-0</v>
          </cell>
          <cell r="G84" t="str">
            <v>自治労横須賀市職員労働組合退職者会</v>
          </cell>
          <cell r="H84">
            <v>25</v>
          </cell>
          <cell r="I84" t="str">
            <v>○</v>
          </cell>
          <cell r="J84" t="str">
            <v>○</v>
          </cell>
          <cell r="K84" t="str">
            <v>ﾌｫｰﾏｯﾄ</v>
          </cell>
          <cell r="L84" t="str">
            <v>通常+自家用</v>
          </cell>
          <cell r="M84" t="str">
            <v>ﾌｫｰﾏｯﾄ</v>
          </cell>
          <cell r="N84" t="str">
            <v>通常+自家用</v>
          </cell>
          <cell r="O84" t="str">
            <v>変更しない</v>
          </cell>
          <cell r="P84" t="str">
            <v>変更しない</v>
          </cell>
          <cell r="Q84" t="str">
            <v>変更しない</v>
          </cell>
          <cell r="R84" t="str">
            <v>◎</v>
          </cell>
          <cell r="S84" t="str">
            <v>ﾌｫｰﾏｯﾄ</v>
          </cell>
          <cell r="T84" t="str">
            <v>通常</v>
          </cell>
          <cell r="U84" t="str">
            <v>ﾌｫｰﾏｯﾄ</v>
          </cell>
          <cell r="V84" t="str">
            <v>通常</v>
          </cell>
          <cell r="W84" t="str">
            <v>ﾌｫｰﾏｯﾄ</v>
          </cell>
          <cell r="X84" t="str">
            <v>通常</v>
          </cell>
          <cell r="Y84" t="str">
            <v>自治労横須賀市職員労働組合</v>
          </cell>
          <cell r="Z84" t="str">
            <v>退職者会会員の皆様へ</v>
          </cell>
          <cell r="AA84" t="str">
            <v/>
          </cell>
          <cell r="AB84" t="str">
            <v>丸大食品株式会社</v>
          </cell>
          <cell r="AC84" t="str">
            <v>裏面</v>
          </cell>
          <cell r="AD84" t="str">
            <v>○</v>
          </cell>
          <cell r="AE84" t="str">
            <v>FAX（郵送も可）にて</v>
          </cell>
          <cell r="AF84" t="str">
            <v>○</v>
          </cell>
          <cell r="AG84" t="str">
            <v>○</v>
          </cell>
          <cell r="AH84" t="str">
            <v>○</v>
          </cell>
          <cell r="AI84" t="str">
            <v>○</v>
          </cell>
          <cell r="AJ84" t="str">
            <v>○</v>
          </cell>
          <cell r="AK84" t="str">
            <v>○</v>
          </cell>
          <cell r="AL84" t="str">
            <v>○</v>
          </cell>
          <cell r="AM84" t="str">
            <v>○</v>
          </cell>
          <cell r="AN84" t="str">
            <v>○</v>
          </cell>
          <cell r="AO84">
            <v>30</v>
          </cell>
          <cell r="AP84">
            <v>20</v>
          </cell>
          <cell r="AQ84">
            <v>770</v>
          </cell>
          <cell r="AR84" t="str">
            <v>しない</v>
          </cell>
          <cell r="AS84">
            <v>6</v>
          </cell>
          <cell r="AT84">
            <v>11</v>
          </cell>
          <cell r="AU84" t="str">
            <v>自治労横須賀市職員    労働組合退職者会</v>
          </cell>
          <cell r="AV84" t="str">
            <v>14</v>
          </cell>
          <cell r="AW84" t="str">
            <v/>
          </cell>
          <cell r="AX84" t="str">
            <v/>
          </cell>
        </row>
        <row r="85">
          <cell r="A85" t="str">
            <v>1501</v>
          </cell>
          <cell r="B85" t="str">
            <v>04-1501</v>
          </cell>
          <cell r="E85" t="str">
            <v>棚橋</v>
          </cell>
          <cell r="F85" t="str">
            <v>1501-0</v>
          </cell>
          <cell r="G85" t="str">
            <v>横浜市教職員組合</v>
          </cell>
          <cell r="H85">
            <v>10</v>
          </cell>
          <cell r="I85" t="str">
            <v>○</v>
          </cell>
          <cell r="J85" t="str">
            <v>○</v>
          </cell>
          <cell r="K85" t="str">
            <v>ﾌｫｰﾏｯﾄ</v>
          </cell>
          <cell r="L85" t="str">
            <v>通常+自家用</v>
          </cell>
          <cell r="M85" t="str">
            <v>ﾌｫｰﾏｯﾄ</v>
          </cell>
          <cell r="N85" t="str">
            <v>通常+自家用</v>
          </cell>
          <cell r="O85" t="str">
            <v>変更しない</v>
          </cell>
          <cell r="P85" t="str">
            <v>変更しない</v>
          </cell>
          <cell r="Q85" t="str">
            <v>変更しない</v>
          </cell>
          <cell r="R85" t="str">
            <v>◎</v>
          </cell>
          <cell r="S85" t="str">
            <v>ﾌｫｰﾏｯﾄ</v>
          </cell>
          <cell r="T85" t="str">
            <v>通常</v>
          </cell>
          <cell r="U85" t="str">
            <v>ﾌｫｰﾏｯﾄ</v>
          </cell>
          <cell r="V85" t="str">
            <v>通常</v>
          </cell>
          <cell r="W85" t="str">
            <v>＠</v>
          </cell>
          <cell r="X85" t="str">
            <v>通常</v>
          </cell>
          <cell r="Y85" t="str">
            <v>横浜市教職員組合　組合員の皆様へ</v>
          </cell>
          <cell r="AA85" t="str">
            <v/>
          </cell>
          <cell r="AB85" t="str">
            <v>丸大食品株式会社</v>
          </cell>
          <cell r="AC85" t="str">
            <v>裏面</v>
          </cell>
          <cell r="AD85" t="str">
            <v>○</v>
          </cell>
          <cell r="AE85" t="str">
            <v>FAX（郵送も可）にて</v>
          </cell>
          <cell r="AF85" t="str">
            <v>○</v>
          </cell>
          <cell r="AG85" t="str">
            <v>○</v>
          </cell>
          <cell r="AH85" t="str">
            <v>○</v>
          </cell>
          <cell r="AI85" t="str">
            <v>○</v>
          </cell>
          <cell r="AJ85" t="str">
            <v>○</v>
          </cell>
          <cell r="AK85" t="str">
            <v>○</v>
          </cell>
          <cell r="AL85" t="str">
            <v>○</v>
          </cell>
          <cell r="AM85" t="str">
            <v>○</v>
          </cell>
          <cell r="AN85" t="str">
            <v>○</v>
          </cell>
          <cell r="AO85">
            <v>30</v>
          </cell>
          <cell r="AP85">
            <v>20</v>
          </cell>
          <cell r="AQ85">
            <v>770</v>
          </cell>
          <cell r="AR85" t="str">
            <v>しない</v>
          </cell>
          <cell r="AS85">
            <v>6</v>
          </cell>
          <cell r="AT85">
            <v>11</v>
          </cell>
          <cell r="AU85" t="str">
            <v>横浜市教職員組合</v>
          </cell>
          <cell r="AV85" t="str">
            <v>16</v>
          </cell>
          <cell r="AW85" t="str">
            <v>支部名</v>
          </cell>
          <cell r="AX85" t="str">
            <v>分会名</v>
          </cell>
        </row>
        <row r="86">
          <cell r="A86" t="str">
            <v>1504</v>
          </cell>
          <cell r="B86" t="str">
            <v>04-1504</v>
          </cell>
          <cell r="E86" t="str">
            <v>棚橋</v>
          </cell>
          <cell r="F86" t="str">
            <v>1504-0</v>
          </cell>
          <cell r="G86" t="str">
            <v>神奈川県市町村職員年金者連盟</v>
          </cell>
          <cell r="H86">
            <v>122</v>
          </cell>
          <cell r="I86" t="str">
            <v>○</v>
          </cell>
          <cell r="J86" t="str">
            <v>○</v>
          </cell>
          <cell r="K86" t="str">
            <v>ﾌｫｰﾏｯﾄ</v>
          </cell>
          <cell r="L86" t="str">
            <v>通常+自家用</v>
          </cell>
          <cell r="M86" t="str">
            <v>ﾌｫｰﾏｯﾄ</v>
          </cell>
          <cell r="N86" t="str">
            <v>通常+自家用</v>
          </cell>
          <cell r="O86" t="str">
            <v>変更しない</v>
          </cell>
          <cell r="P86" t="str">
            <v>変更しない</v>
          </cell>
          <cell r="Q86" t="str">
            <v>変更しない</v>
          </cell>
          <cell r="R86" t="str">
            <v>◎</v>
          </cell>
          <cell r="S86" t="str">
            <v>ﾌｫｰﾏｯﾄ</v>
          </cell>
          <cell r="T86" t="str">
            <v>通常</v>
          </cell>
          <cell r="U86" t="str">
            <v>ﾌｫｰﾏｯﾄ</v>
          </cell>
          <cell r="V86" t="str">
            <v>通常</v>
          </cell>
          <cell r="W86" t="str">
            <v>ﾌｫｰﾏｯﾄ</v>
          </cell>
          <cell r="X86" t="str">
            <v>通常</v>
          </cell>
          <cell r="Y86" t="str">
            <v>会員の皆様へ</v>
          </cell>
          <cell r="AA86" t="str">
            <v/>
          </cell>
          <cell r="AB86" t="str">
            <v>丸大食品株式会社</v>
          </cell>
          <cell r="AC86" t="str">
            <v>裏面</v>
          </cell>
          <cell r="AD86" t="str">
            <v>○</v>
          </cell>
          <cell r="AE86" t="str">
            <v>FAX（郵送も可）にて</v>
          </cell>
          <cell r="AF86" t="str">
            <v>○</v>
          </cell>
          <cell r="AG86" t="str">
            <v>○</v>
          </cell>
          <cell r="AH86">
            <v>44772</v>
          </cell>
          <cell r="AI86" t="str">
            <v>○</v>
          </cell>
          <cell r="AJ86" t="str">
            <v>○</v>
          </cell>
          <cell r="AK86" t="str">
            <v>○</v>
          </cell>
          <cell r="AL86" t="str">
            <v>○</v>
          </cell>
          <cell r="AM86" t="str">
            <v>○</v>
          </cell>
          <cell r="AN86" t="str">
            <v>○</v>
          </cell>
          <cell r="AO86">
            <v>30</v>
          </cell>
          <cell r="AP86">
            <v>20</v>
          </cell>
          <cell r="AQ86">
            <v>770</v>
          </cell>
          <cell r="AR86" t="str">
            <v>しない</v>
          </cell>
          <cell r="AS86">
            <v>6</v>
          </cell>
          <cell r="AT86">
            <v>11</v>
          </cell>
          <cell r="AU86" t="str">
            <v>神奈川県市町村職員年金者連盟</v>
          </cell>
          <cell r="AV86" t="str">
            <v/>
          </cell>
          <cell r="AW86" t="str">
            <v/>
          </cell>
          <cell r="AX86" t="str">
            <v/>
          </cell>
        </row>
        <row r="87">
          <cell r="A87" t="str">
            <v>1504-1</v>
          </cell>
          <cell r="B87" t="str">
            <v>04-1504-1</v>
          </cell>
          <cell r="E87" t="str">
            <v>棚橋</v>
          </cell>
          <cell r="F87" t="str">
            <v>1504-1</v>
          </cell>
          <cell r="G87" t="str">
            <v>杉﨑　繁和</v>
          </cell>
          <cell r="H87">
            <v>1</v>
          </cell>
          <cell r="I87" t="str">
            <v>○</v>
          </cell>
          <cell r="J87" t="str">
            <v>○</v>
          </cell>
          <cell r="K87" t="str">
            <v>ﾌｫｰﾏｯﾄ</v>
          </cell>
          <cell r="L87" t="str">
            <v>通常+自家用</v>
          </cell>
          <cell r="M87" t="str">
            <v>ﾌｫｰﾏｯﾄ</v>
          </cell>
          <cell r="N87" t="str">
            <v>通常+自家用</v>
          </cell>
          <cell r="O87" t="str">
            <v>変更しない</v>
          </cell>
          <cell r="P87" t="str">
            <v>変更しない</v>
          </cell>
          <cell r="Q87" t="str">
            <v>変更しない</v>
          </cell>
          <cell r="R87" t="str">
            <v>×</v>
          </cell>
          <cell r="Y87" t="str">
            <v>杉﨑　様</v>
          </cell>
          <cell r="AB87" t="str">
            <v>丸大食品株式会社</v>
          </cell>
          <cell r="AC87" t="str">
            <v>別紙</v>
          </cell>
          <cell r="AD87" t="str">
            <v>○</v>
          </cell>
          <cell r="AH87" t="str">
            <v>○</v>
          </cell>
          <cell r="AI87" t="str">
            <v>○</v>
          </cell>
          <cell r="AJ87" t="str">
            <v>○</v>
          </cell>
          <cell r="AK87" t="str">
            <v>○</v>
          </cell>
          <cell r="AL87" t="str">
            <v>○</v>
          </cell>
          <cell r="AM87" t="str">
            <v>○</v>
          </cell>
          <cell r="AN87" t="str">
            <v>○</v>
          </cell>
          <cell r="AO87">
            <v>30</v>
          </cell>
          <cell r="AP87">
            <v>20</v>
          </cell>
          <cell r="AQ87">
            <v>770</v>
          </cell>
          <cell r="AR87" t="str">
            <v>しない</v>
          </cell>
          <cell r="AS87">
            <v>5</v>
          </cell>
          <cell r="AT87">
            <v>10</v>
          </cell>
        </row>
        <row r="88">
          <cell r="A88" t="str">
            <v>1511</v>
          </cell>
          <cell r="B88" t="str">
            <v>04-1511</v>
          </cell>
          <cell r="E88" t="str">
            <v>棚橋</v>
          </cell>
          <cell r="F88" t="str">
            <v>1511-0</v>
          </cell>
          <cell r="G88" t="str">
            <v>株式会社　梅屋</v>
          </cell>
          <cell r="H88">
            <v>41</v>
          </cell>
          <cell r="I88" t="str">
            <v>○</v>
          </cell>
          <cell r="J88" t="str">
            <v>○</v>
          </cell>
          <cell r="K88" t="str">
            <v>ﾌｫｰﾏｯﾄ</v>
          </cell>
          <cell r="L88" t="str">
            <v>通常+自家用</v>
          </cell>
          <cell r="M88" t="str">
            <v>ﾌｫｰﾏｯﾄ</v>
          </cell>
          <cell r="N88" t="str">
            <v>通常+自家用</v>
          </cell>
          <cell r="O88" t="str">
            <v>変更しない</v>
          </cell>
          <cell r="P88" t="str">
            <v>変更しない</v>
          </cell>
          <cell r="Q88" t="str">
            <v>変更しない</v>
          </cell>
          <cell r="R88" t="str">
            <v>◎</v>
          </cell>
          <cell r="S88" t="str">
            <v>ﾌｫｰﾏｯﾄ</v>
          </cell>
          <cell r="T88" t="str">
            <v>通常+自家用</v>
          </cell>
          <cell r="U88" t="str">
            <v>ﾌｫｰﾏｯﾄ</v>
          </cell>
          <cell r="V88" t="str">
            <v>通常+自家用</v>
          </cell>
          <cell r="W88" t="str">
            <v>ﾌｫｰﾏｯﾄ</v>
          </cell>
          <cell r="X88" t="str">
            <v/>
          </cell>
          <cell r="Y88" t="str">
            <v>お客様各位</v>
          </cell>
          <cell r="Z88" t="str">
            <v/>
          </cell>
          <cell r="AA88" t="str">
            <v/>
          </cell>
          <cell r="AB88" t="str">
            <v>丸大食品株式会社</v>
          </cell>
          <cell r="AC88" t="str">
            <v>裏面</v>
          </cell>
          <cell r="AD88" t="str">
            <v>○</v>
          </cell>
          <cell r="AE88" t="str">
            <v>ファックスで</v>
          </cell>
          <cell r="AF88" t="str">
            <v>○</v>
          </cell>
          <cell r="AG88" t="str">
            <v>○</v>
          </cell>
          <cell r="AH88" t="str">
            <v>○</v>
          </cell>
          <cell r="AI88" t="str">
            <v>○</v>
          </cell>
          <cell r="AJ88" t="str">
            <v>○</v>
          </cell>
          <cell r="AK88" t="str">
            <v>○</v>
          </cell>
          <cell r="AL88" t="str">
            <v>○</v>
          </cell>
          <cell r="AM88" t="str">
            <v>○</v>
          </cell>
          <cell r="AN88" t="str">
            <v>○</v>
          </cell>
          <cell r="AO88">
            <v>30</v>
          </cell>
          <cell r="AP88">
            <v>20</v>
          </cell>
          <cell r="AQ88">
            <v>880</v>
          </cell>
          <cell r="AR88" t="str">
            <v>する</v>
          </cell>
          <cell r="AS88">
            <v>6</v>
          </cell>
          <cell r="AT88">
            <v>11</v>
          </cell>
          <cell r="AU88" t="str">
            <v>株式会社　梅屋</v>
          </cell>
          <cell r="AV88" t="str">
            <v/>
          </cell>
          <cell r="AW88" t="str">
            <v/>
          </cell>
          <cell r="AX88" t="str">
            <v/>
          </cell>
        </row>
        <row r="89">
          <cell r="A89" t="str">
            <v>1543-1</v>
          </cell>
          <cell r="B89" t="str">
            <v>04-1543-1</v>
          </cell>
          <cell r="E89" t="str">
            <v>棚橋</v>
          </cell>
          <cell r="F89" t="str">
            <v>1543-1</v>
          </cell>
          <cell r="G89" t="str">
            <v>シラカワ</v>
          </cell>
          <cell r="H89">
            <v>154</v>
          </cell>
          <cell r="I89" t="str">
            <v>○</v>
          </cell>
          <cell r="J89" t="str">
            <v>○</v>
          </cell>
          <cell r="K89" t="str">
            <v>＠</v>
          </cell>
          <cell r="L89" t="str">
            <v>問合2段</v>
          </cell>
          <cell r="M89" t="str">
            <v>＠</v>
          </cell>
          <cell r="N89" t="str">
            <v>問合2段</v>
          </cell>
          <cell r="O89" t="str">
            <v>変更する</v>
          </cell>
          <cell r="P89" t="str">
            <v>変更する</v>
          </cell>
          <cell r="Q89" t="str">
            <v>変更しない</v>
          </cell>
          <cell r="R89" t="str">
            <v>◎</v>
          </cell>
          <cell r="S89" t="str">
            <v>＠</v>
          </cell>
          <cell r="T89" t="str">
            <v>合体版のみFAXなし</v>
          </cell>
          <cell r="U89" t="str">
            <v>＠</v>
          </cell>
          <cell r="V89" t="str">
            <v>合体版のみFAXなし</v>
          </cell>
          <cell r="W89" t="str">
            <v>＠</v>
          </cell>
          <cell r="X89" t="str">
            <v/>
          </cell>
          <cell r="Y89" t="str">
            <v>お客様各位</v>
          </cell>
          <cell r="AA89" t="str">
            <v>株式会社　シラカワ</v>
          </cell>
          <cell r="AB89" t="str">
            <v>丸大食品株式会社</v>
          </cell>
          <cell r="AC89" t="str">
            <v>裏面</v>
          </cell>
          <cell r="AD89" t="str">
            <v>各営業所</v>
          </cell>
          <cell r="AE89" t="str">
            <v/>
          </cell>
          <cell r="AF89" t="str">
            <v/>
          </cell>
          <cell r="AG89" t="str">
            <v>現金</v>
          </cell>
          <cell r="AH89" t="str">
            <v>○</v>
          </cell>
          <cell r="AI89" t="str">
            <v>○</v>
          </cell>
          <cell r="AJ89" t="str">
            <v/>
          </cell>
          <cell r="AK89" t="str">
            <v/>
          </cell>
          <cell r="AL89" t="str">
            <v/>
          </cell>
          <cell r="AM89" t="str">
            <v/>
          </cell>
          <cell r="AN89" t="str">
            <v>○</v>
          </cell>
          <cell r="AO89">
            <v>30</v>
          </cell>
          <cell r="AP89">
            <v>20</v>
          </cell>
          <cell r="AQ89">
            <v>770</v>
          </cell>
          <cell r="AR89" t="str">
            <v>しない</v>
          </cell>
          <cell r="AS89">
            <v>6</v>
          </cell>
          <cell r="AT89">
            <v>11</v>
          </cell>
          <cell r="AU89" t="str">
            <v>株式会社シラカワ</v>
          </cell>
          <cell r="AV89" t="str">
            <v/>
          </cell>
          <cell r="AW89" t="str">
            <v/>
          </cell>
          <cell r="AX89" t="str">
            <v/>
          </cell>
        </row>
        <row r="90">
          <cell r="A90" t="str">
            <v>1545</v>
          </cell>
          <cell r="B90" t="str">
            <v>04-1545</v>
          </cell>
          <cell r="E90" t="str">
            <v>棚橋</v>
          </cell>
          <cell r="F90" t="str">
            <v>1545-0</v>
          </cell>
          <cell r="G90" t="str">
            <v>調布市勤労者互助会</v>
          </cell>
          <cell r="H90">
            <v>56</v>
          </cell>
          <cell r="I90" t="str">
            <v>○</v>
          </cell>
          <cell r="J90" t="str">
            <v>○</v>
          </cell>
          <cell r="K90" t="str">
            <v>ﾌｫｰﾏｯﾄ</v>
          </cell>
          <cell r="L90" t="str">
            <v>通常+自家用</v>
          </cell>
          <cell r="M90" t="str">
            <v>ﾌｫｰﾏｯﾄ</v>
          </cell>
          <cell r="N90" t="str">
            <v>通常+自家用</v>
          </cell>
          <cell r="O90" t="str">
            <v>変更しない</v>
          </cell>
          <cell r="P90" t="str">
            <v>変更しない</v>
          </cell>
          <cell r="Q90" t="str">
            <v>変更しない</v>
          </cell>
          <cell r="R90" t="str">
            <v>◎</v>
          </cell>
          <cell r="S90" t="str">
            <v>ﾌｫｰﾏｯﾄ</v>
          </cell>
          <cell r="T90" t="str">
            <v>通常</v>
          </cell>
          <cell r="U90" t="str">
            <v>ﾌｫｰﾏｯﾄ</v>
          </cell>
          <cell r="V90" t="str">
            <v>通常</v>
          </cell>
          <cell r="W90" t="str">
            <v>ﾌｫｰﾏｯﾄ</v>
          </cell>
          <cell r="X90" t="str">
            <v>通常</v>
          </cell>
          <cell r="Y90" t="str">
            <v>会員の皆様へ</v>
          </cell>
          <cell r="AA90" t="str">
            <v/>
          </cell>
          <cell r="AB90" t="str">
            <v>調布市勤労者互助会</v>
          </cell>
          <cell r="AC90" t="str">
            <v>裏面</v>
          </cell>
          <cell r="AD90" t="str">
            <v>○</v>
          </cell>
          <cell r="AE90" t="str">
            <v>郵送又はFAXにて</v>
          </cell>
          <cell r="AF90" t="str">
            <v>○</v>
          </cell>
          <cell r="AG90" t="str">
            <v>○</v>
          </cell>
          <cell r="AH90" t="str">
            <v>○</v>
          </cell>
          <cell r="AI90" t="str">
            <v>○</v>
          </cell>
          <cell r="AJ90" t="str">
            <v>○</v>
          </cell>
          <cell r="AK90" t="str">
            <v>○</v>
          </cell>
          <cell r="AL90" t="str">
            <v>○</v>
          </cell>
          <cell r="AM90" t="str">
            <v>○</v>
          </cell>
          <cell r="AN90" t="str">
            <v>○</v>
          </cell>
          <cell r="AO90">
            <v>30</v>
          </cell>
          <cell r="AP90">
            <v>20</v>
          </cell>
          <cell r="AQ90">
            <v>770</v>
          </cell>
          <cell r="AR90" t="str">
            <v>しない</v>
          </cell>
          <cell r="AS90">
            <v>5</v>
          </cell>
          <cell r="AT90">
            <v>11</v>
          </cell>
          <cell r="AU90" t="str">
            <v>調布市勤労者互助会</v>
          </cell>
          <cell r="AV90" t="str">
            <v/>
          </cell>
          <cell r="AW90" t="str">
            <v/>
          </cell>
          <cell r="AX90" t="str">
            <v/>
          </cell>
        </row>
        <row r="91">
          <cell r="A91" t="str">
            <v>1545-3</v>
          </cell>
          <cell r="B91" t="str">
            <v>04-1545-3</v>
          </cell>
          <cell r="E91" t="str">
            <v>棚橋</v>
          </cell>
          <cell r="F91" t="str">
            <v>1545-3</v>
          </cell>
          <cell r="G91" t="str">
            <v>佐藤建築</v>
          </cell>
          <cell r="H91">
            <v>1</v>
          </cell>
          <cell r="I91" t="str">
            <v>○</v>
          </cell>
          <cell r="J91" t="str">
            <v>○</v>
          </cell>
          <cell r="K91" t="str">
            <v>ﾌｫｰﾏｯﾄ</v>
          </cell>
          <cell r="L91" t="str">
            <v>通常+自家用</v>
          </cell>
          <cell r="M91" t="str">
            <v>ﾌｫｰﾏｯﾄ</v>
          </cell>
          <cell r="N91" t="str">
            <v>通常+自家用</v>
          </cell>
          <cell r="O91" t="str">
            <v>変更しない</v>
          </cell>
          <cell r="P91" t="str">
            <v>変更しない</v>
          </cell>
          <cell r="Q91" t="str">
            <v>変更しない</v>
          </cell>
          <cell r="R91" t="str">
            <v>×</v>
          </cell>
          <cell r="S91" t="str">
            <v>必要なし</v>
          </cell>
          <cell r="U91" t="str">
            <v>必要なし</v>
          </cell>
          <cell r="W91" t="str">
            <v>必要なし</v>
          </cell>
          <cell r="Y91" t="str">
            <v>佐藤建築　様</v>
          </cell>
          <cell r="Z91" t="str">
            <v>★人気のハムギフト、嬉しい送料無料！★</v>
          </cell>
          <cell r="AB91" t="str">
            <v>丸大食品株式会社</v>
          </cell>
          <cell r="AC91" t="str">
            <v>裏面</v>
          </cell>
          <cell r="AD91" t="str">
            <v>○</v>
          </cell>
          <cell r="AE91" t="str">
            <v>郵送又はFAXにて</v>
          </cell>
          <cell r="AF91" t="str">
            <v>○</v>
          </cell>
          <cell r="AG91" t="str">
            <v>○</v>
          </cell>
          <cell r="AH91" t="str">
            <v>○</v>
          </cell>
          <cell r="AI91" t="str">
            <v>○</v>
          </cell>
          <cell r="AJ91" t="str">
            <v>○</v>
          </cell>
          <cell r="AK91" t="str">
            <v>○</v>
          </cell>
          <cell r="AL91" t="str">
            <v>○</v>
          </cell>
          <cell r="AM91" t="str">
            <v>○</v>
          </cell>
          <cell r="AN91" t="str">
            <v>○</v>
          </cell>
          <cell r="AO91">
            <v>30</v>
          </cell>
          <cell r="AP91">
            <v>20</v>
          </cell>
          <cell r="AQ91" t="str">
            <v>無料</v>
          </cell>
          <cell r="AR91" t="str">
            <v>しない</v>
          </cell>
          <cell r="AS91">
            <v>6</v>
          </cell>
        </row>
        <row r="92">
          <cell r="A92" t="str">
            <v>1545-4</v>
          </cell>
          <cell r="B92" t="str">
            <v>04-1545-4</v>
          </cell>
          <cell r="E92" t="str">
            <v>棚橋</v>
          </cell>
          <cell r="F92" t="str">
            <v>1545-4</v>
          </cell>
          <cell r="G92" t="str">
            <v>和いんぐ有限会社</v>
          </cell>
          <cell r="H92">
            <v>1</v>
          </cell>
          <cell r="I92" t="str">
            <v>○</v>
          </cell>
          <cell r="J92" t="str">
            <v>○</v>
          </cell>
          <cell r="K92" t="str">
            <v>ﾌｫｰﾏｯﾄ</v>
          </cell>
          <cell r="L92" t="str">
            <v>通常+自家用</v>
          </cell>
          <cell r="M92" t="str">
            <v>ﾌｫｰﾏｯﾄ</v>
          </cell>
          <cell r="N92" t="str">
            <v>通常+自家用</v>
          </cell>
          <cell r="O92" t="str">
            <v>変更しない</v>
          </cell>
          <cell r="P92" t="str">
            <v>変更しない</v>
          </cell>
          <cell r="Q92" t="str">
            <v>変更しない</v>
          </cell>
          <cell r="R92" t="str">
            <v>×</v>
          </cell>
          <cell r="S92" t="str">
            <v>必要なし</v>
          </cell>
          <cell r="U92" t="str">
            <v>必要なし</v>
          </cell>
          <cell r="W92" t="str">
            <v>必要なし</v>
          </cell>
          <cell r="Y92" t="str">
            <v>和いんぐ有限会社様</v>
          </cell>
          <cell r="Z92" t="str">
            <v>★人気のハムギフト、嬉しい送料無料！★</v>
          </cell>
          <cell r="AB92" t="str">
            <v>丸大食品株式会社</v>
          </cell>
          <cell r="AC92" t="str">
            <v>裏面</v>
          </cell>
          <cell r="AD92" t="str">
            <v>○</v>
          </cell>
          <cell r="AE92" t="str">
            <v>郵送又はFAXにて</v>
          </cell>
          <cell r="AF92" t="str">
            <v>○</v>
          </cell>
          <cell r="AG92" t="str">
            <v>○</v>
          </cell>
          <cell r="AH92" t="str">
            <v>○</v>
          </cell>
          <cell r="AI92" t="str">
            <v>○</v>
          </cell>
          <cell r="AJ92" t="str">
            <v>○</v>
          </cell>
          <cell r="AK92" t="str">
            <v>○</v>
          </cell>
          <cell r="AL92" t="str">
            <v>○</v>
          </cell>
          <cell r="AM92" t="str">
            <v>○</v>
          </cell>
          <cell r="AN92" t="str">
            <v>○</v>
          </cell>
          <cell r="AO92">
            <v>30</v>
          </cell>
          <cell r="AP92">
            <v>20</v>
          </cell>
          <cell r="AQ92" t="str">
            <v>無料</v>
          </cell>
          <cell r="AR92" t="str">
            <v>しない</v>
          </cell>
          <cell r="AS92">
            <v>6</v>
          </cell>
        </row>
        <row r="93">
          <cell r="A93" t="str">
            <v>1909</v>
          </cell>
          <cell r="B93" t="str">
            <v>04-1909</v>
          </cell>
          <cell r="E93" t="str">
            <v>棚橋</v>
          </cell>
          <cell r="F93" t="str">
            <v>1909-0</v>
          </cell>
          <cell r="G93" t="str">
            <v>三菱重工業株式会社労組本社支部</v>
          </cell>
          <cell r="H93">
            <v>27</v>
          </cell>
          <cell r="I93" t="str">
            <v>○</v>
          </cell>
          <cell r="J93" t="str">
            <v>○</v>
          </cell>
          <cell r="K93" t="str">
            <v>ﾌｫｰﾏｯﾄ</v>
          </cell>
          <cell r="L93" t="str">
            <v>通常+自家用</v>
          </cell>
          <cell r="M93" t="str">
            <v>ﾌｫｰﾏｯﾄ</v>
          </cell>
          <cell r="N93" t="str">
            <v>通常+自家用</v>
          </cell>
          <cell r="O93" t="str">
            <v>変更しない</v>
          </cell>
          <cell r="P93" t="str">
            <v>変更しない</v>
          </cell>
          <cell r="Q93" t="str">
            <v>変更しない</v>
          </cell>
          <cell r="R93" t="str">
            <v>◎</v>
          </cell>
          <cell r="S93" t="str">
            <v>＠</v>
          </cell>
          <cell r="T93" t="str">
            <v>通常</v>
          </cell>
          <cell r="U93" t="str">
            <v>＠</v>
          </cell>
          <cell r="V93" t="str">
            <v>通常</v>
          </cell>
          <cell r="W93" t="str">
            <v>＠</v>
          </cell>
          <cell r="X93" t="str">
            <v>通常</v>
          </cell>
          <cell r="Y93" t="str">
            <v>三菱重工ｸﾞﾙｰﾌﾟ労連　組合員の皆様へ</v>
          </cell>
          <cell r="AA93" t="str">
            <v/>
          </cell>
          <cell r="AB93" t="str">
            <v>丸大食品株式会社</v>
          </cell>
          <cell r="AC93" t="str">
            <v>裏面</v>
          </cell>
          <cell r="AD93" t="str">
            <v>○</v>
          </cell>
          <cell r="AE93" t="str">
            <v>FAX（郵送も可）またはＥメールにて</v>
          </cell>
          <cell r="AF93" t="str">
            <v>○</v>
          </cell>
          <cell r="AG93" t="str">
            <v>○</v>
          </cell>
          <cell r="AH93" t="str">
            <v>○</v>
          </cell>
          <cell r="AI93" t="str">
            <v>○</v>
          </cell>
          <cell r="AJ93" t="str">
            <v>○</v>
          </cell>
          <cell r="AK93" t="str">
            <v>○</v>
          </cell>
          <cell r="AL93" t="str">
            <v>○</v>
          </cell>
          <cell r="AM93" t="str">
            <v>○</v>
          </cell>
          <cell r="AN93" t="str">
            <v>○</v>
          </cell>
          <cell r="AO93">
            <v>40</v>
          </cell>
          <cell r="AP93">
            <v>20</v>
          </cell>
          <cell r="AQ93">
            <v>770</v>
          </cell>
          <cell r="AR93" t="str">
            <v>しない</v>
          </cell>
          <cell r="AS93">
            <v>6</v>
          </cell>
          <cell r="AT93">
            <v>11</v>
          </cell>
          <cell r="AU93" t="str">
            <v>三菱重工ｸﾞﾙｰﾌﾟ労連　本社・横浜地区本部　　　　　　　</v>
          </cell>
          <cell r="AV93">
            <v>16</v>
          </cell>
          <cell r="AW93" t="str">
            <v/>
          </cell>
          <cell r="AX93" t="str">
            <v/>
          </cell>
        </row>
        <row r="94">
          <cell r="A94" t="str">
            <v>2504</v>
          </cell>
          <cell r="B94" t="str">
            <v>04-2504</v>
          </cell>
          <cell r="E94" t="str">
            <v>棚橋</v>
          </cell>
          <cell r="F94" t="str">
            <v>2504-0</v>
          </cell>
          <cell r="G94" t="str">
            <v>北多摩建設産業労働組合</v>
          </cell>
          <cell r="H94">
            <v>4</v>
          </cell>
          <cell r="I94" t="str">
            <v>○</v>
          </cell>
          <cell r="J94" t="str">
            <v>○</v>
          </cell>
          <cell r="K94" t="str">
            <v>ﾌｫｰﾏｯﾄ</v>
          </cell>
          <cell r="L94" t="str">
            <v>通常+自家用</v>
          </cell>
          <cell r="M94" t="str">
            <v>ﾌｫｰﾏｯﾄ</v>
          </cell>
          <cell r="N94" t="str">
            <v>通常+自家用</v>
          </cell>
          <cell r="O94" t="str">
            <v>変更しない</v>
          </cell>
          <cell r="P94" t="str">
            <v>変更しない</v>
          </cell>
          <cell r="Q94" t="str">
            <v>変更しない</v>
          </cell>
          <cell r="R94" t="str">
            <v>◎</v>
          </cell>
          <cell r="S94" t="str">
            <v>ﾌｫｰﾏｯﾄ</v>
          </cell>
          <cell r="T94" t="str">
            <v>通常</v>
          </cell>
          <cell r="U94" t="str">
            <v>ﾌｫｰﾏｯﾄ</v>
          </cell>
          <cell r="V94" t="str">
            <v>通常</v>
          </cell>
          <cell r="W94" t="str">
            <v>ﾌｫｰﾏｯﾄ</v>
          </cell>
          <cell r="X94" t="str">
            <v>通常</v>
          </cell>
          <cell r="Y94" t="str">
            <v>北多摩建設産業労働組合の皆様へ</v>
          </cell>
          <cell r="AA94" t="str">
            <v/>
          </cell>
          <cell r="AB94" t="str">
            <v>丸大食品株式会社</v>
          </cell>
          <cell r="AC94" t="str">
            <v>裏面</v>
          </cell>
          <cell r="AD94" t="str">
            <v>○</v>
          </cell>
          <cell r="AE94" t="str">
            <v>郵送又はFAXにて</v>
          </cell>
          <cell r="AF94" t="str">
            <v>○</v>
          </cell>
          <cell r="AG94" t="str">
            <v>○</v>
          </cell>
          <cell r="AH94" t="str">
            <v>○</v>
          </cell>
          <cell r="AI94" t="str">
            <v>○</v>
          </cell>
          <cell r="AJ94" t="str">
            <v>○</v>
          </cell>
          <cell r="AK94" t="str">
            <v>○</v>
          </cell>
          <cell r="AL94" t="str">
            <v>○</v>
          </cell>
          <cell r="AM94" t="str">
            <v>○</v>
          </cell>
          <cell r="AN94" t="str">
            <v>○</v>
          </cell>
          <cell r="AO94">
            <v>30</v>
          </cell>
          <cell r="AP94">
            <v>20</v>
          </cell>
          <cell r="AQ94">
            <v>770</v>
          </cell>
          <cell r="AR94" t="str">
            <v>しない</v>
          </cell>
          <cell r="AS94">
            <v>5</v>
          </cell>
          <cell r="AT94">
            <v>11</v>
          </cell>
          <cell r="AU94" t="str">
            <v>北多摩建設産業労働組合</v>
          </cell>
          <cell r="AV94" t="str">
            <v/>
          </cell>
          <cell r="AW94" t="str">
            <v/>
          </cell>
          <cell r="AX94" t="str">
            <v/>
          </cell>
        </row>
        <row r="95">
          <cell r="A95" t="str">
            <v>2522</v>
          </cell>
          <cell r="B95" t="str">
            <v>04-2522</v>
          </cell>
          <cell r="E95" t="str">
            <v>棚橋</v>
          </cell>
          <cell r="F95" t="str">
            <v>2522-0</v>
          </cell>
          <cell r="G95" t="str">
            <v>国立市シルバ－人材センタ－</v>
          </cell>
          <cell r="H95">
            <v>19</v>
          </cell>
          <cell r="I95" t="str">
            <v>○</v>
          </cell>
          <cell r="J95" t="str">
            <v>○</v>
          </cell>
          <cell r="K95" t="str">
            <v>ﾌｫｰﾏｯﾄ</v>
          </cell>
          <cell r="L95" t="str">
            <v>通常+自家用</v>
          </cell>
          <cell r="M95" t="str">
            <v>ﾌｫｰﾏｯﾄ</v>
          </cell>
          <cell r="N95" t="str">
            <v>通常+自家用</v>
          </cell>
          <cell r="O95" t="str">
            <v>変更しない</v>
          </cell>
          <cell r="P95" t="str">
            <v>変更しない</v>
          </cell>
          <cell r="Q95" t="str">
            <v>変更しない</v>
          </cell>
          <cell r="R95" t="str">
            <v>○</v>
          </cell>
          <cell r="S95" t="str">
            <v>ﾌｫｰﾏｯﾄ</v>
          </cell>
          <cell r="T95" t="str">
            <v>通常</v>
          </cell>
          <cell r="U95" t="str">
            <v>ﾌｫｰﾏｯﾄ</v>
          </cell>
          <cell r="V95" t="str">
            <v>通常</v>
          </cell>
          <cell r="W95" t="str">
            <v>ﾌｫｰﾏｯﾄ</v>
          </cell>
          <cell r="X95" t="str">
            <v>通常</v>
          </cell>
          <cell r="Y95" t="str">
            <v>会員の皆様へ</v>
          </cell>
          <cell r="AA95" t="str">
            <v>国立市シルバ－人材センタ－</v>
          </cell>
          <cell r="AB95" t="str">
            <v>丸大食品株式会社</v>
          </cell>
          <cell r="AC95" t="str">
            <v>裏面</v>
          </cell>
          <cell r="AD95" t="str">
            <v>○</v>
          </cell>
          <cell r="AE95" t="str">
            <v>郵送又はFAXにて</v>
          </cell>
          <cell r="AF95" t="str">
            <v>○</v>
          </cell>
          <cell r="AG95" t="str">
            <v>○</v>
          </cell>
          <cell r="AH95" t="str">
            <v>○</v>
          </cell>
          <cell r="AI95" t="str">
            <v>○</v>
          </cell>
          <cell r="AJ95" t="str">
            <v>○</v>
          </cell>
          <cell r="AK95" t="str">
            <v>○</v>
          </cell>
          <cell r="AL95" t="str">
            <v>○</v>
          </cell>
          <cell r="AM95" t="str">
            <v>○</v>
          </cell>
          <cell r="AN95" t="str">
            <v>○</v>
          </cell>
          <cell r="AO95">
            <v>30</v>
          </cell>
          <cell r="AP95">
            <v>20</v>
          </cell>
          <cell r="AQ95">
            <v>880</v>
          </cell>
          <cell r="AR95" t="str">
            <v>しない</v>
          </cell>
          <cell r="AS95">
            <v>5</v>
          </cell>
          <cell r="AT95">
            <v>11</v>
          </cell>
          <cell r="AU95" t="str">
            <v>国立市シルバ－人材センタ－</v>
          </cell>
          <cell r="AV95" t="str">
            <v>14</v>
          </cell>
          <cell r="AW95" t="str">
            <v/>
          </cell>
          <cell r="AX95" t="str">
            <v/>
          </cell>
        </row>
        <row r="96">
          <cell r="A96" t="str">
            <v>2522-1</v>
          </cell>
          <cell r="B96" t="str">
            <v>04-2522-1</v>
          </cell>
          <cell r="E96" t="str">
            <v>棚橋</v>
          </cell>
          <cell r="F96" t="str">
            <v>2522-1</v>
          </cell>
          <cell r="G96" t="str">
            <v>岸上　昤子</v>
          </cell>
          <cell r="H96">
            <v>1</v>
          </cell>
          <cell r="I96" t="str">
            <v>○</v>
          </cell>
          <cell r="J96" t="str">
            <v>○</v>
          </cell>
          <cell r="K96" t="str">
            <v>ﾌｫｰﾏｯﾄ</v>
          </cell>
          <cell r="L96" t="str">
            <v>通常+自家用</v>
          </cell>
          <cell r="M96" t="str">
            <v>ﾌｫｰﾏｯﾄ</v>
          </cell>
          <cell r="N96" t="str">
            <v>通常+自家用</v>
          </cell>
          <cell r="O96" t="str">
            <v>変更しない</v>
          </cell>
          <cell r="P96" t="str">
            <v>変更しない</v>
          </cell>
          <cell r="Q96" t="str">
            <v>変更しない</v>
          </cell>
          <cell r="R96" t="str">
            <v>×</v>
          </cell>
          <cell r="Y96" t="str">
            <v>岸上　様</v>
          </cell>
          <cell r="AA96" t="str">
            <v>国立市シルバ－人材センタ－</v>
          </cell>
          <cell r="AB96" t="str">
            <v>丸大食品株式会社</v>
          </cell>
          <cell r="AC96" t="str">
            <v>別紙</v>
          </cell>
          <cell r="AD96" t="str">
            <v>○</v>
          </cell>
          <cell r="AE96" t="str">
            <v>郵送又はFAXにて</v>
          </cell>
          <cell r="AF96" t="str">
            <v>○</v>
          </cell>
          <cell r="AG96" t="str">
            <v>○</v>
          </cell>
          <cell r="AH96" t="str">
            <v>○</v>
          </cell>
          <cell r="AI96" t="str">
            <v>○</v>
          </cell>
          <cell r="AJ96" t="str">
            <v>○</v>
          </cell>
          <cell r="AK96" t="str">
            <v>○</v>
          </cell>
          <cell r="AL96" t="str">
            <v>○</v>
          </cell>
          <cell r="AM96" t="str">
            <v>○</v>
          </cell>
          <cell r="AN96" t="str">
            <v>○</v>
          </cell>
          <cell r="AO96">
            <v>30</v>
          </cell>
          <cell r="AP96">
            <v>20</v>
          </cell>
          <cell r="AQ96">
            <v>880</v>
          </cell>
          <cell r="AR96" t="str">
            <v>しない</v>
          </cell>
          <cell r="AS96">
            <v>5</v>
          </cell>
          <cell r="AT96">
            <v>10</v>
          </cell>
        </row>
        <row r="97">
          <cell r="A97" t="str">
            <v>2542</v>
          </cell>
          <cell r="B97" t="str">
            <v>04-2542</v>
          </cell>
          <cell r="E97" t="str">
            <v>棚橋</v>
          </cell>
          <cell r="F97" t="str">
            <v>2542-0</v>
          </cell>
          <cell r="G97" t="str">
            <v>江東シルバ-共助会</v>
          </cell>
          <cell r="H97">
            <v>28</v>
          </cell>
          <cell r="I97" t="str">
            <v>○</v>
          </cell>
          <cell r="J97" t="str">
            <v>○</v>
          </cell>
          <cell r="K97" t="str">
            <v>ﾌｫｰﾏｯﾄ</v>
          </cell>
          <cell r="L97" t="str">
            <v>通常+自家用</v>
          </cell>
          <cell r="M97" t="str">
            <v>ﾌｫｰﾏｯﾄ</v>
          </cell>
          <cell r="N97" t="str">
            <v>通常+自家用</v>
          </cell>
          <cell r="O97" t="str">
            <v>変更しない</v>
          </cell>
          <cell r="P97" t="str">
            <v>変更しない</v>
          </cell>
          <cell r="Q97" t="str">
            <v>変更しない</v>
          </cell>
          <cell r="R97" t="str">
            <v>◎</v>
          </cell>
          <cell r="S97" t="str">
            <v>ﾌｫｰﾏｯﾄ</v>
          </cell>
          <cell r="T97" t="str">
            <v>通常</v>
          </cell>
          <cell r="U97" t="str">
            <v>ﾌｫｰﾏｯﾄ</v>
          </cell>
          <cell r="V97" t="str">
            <v>通常</v>
          </cell>
          <cell r="W97" t="str">
            <v>ﾌｫｰﾏｯﾄ</v>
          </cell>
          <cell r="X97" t="str">
            <v>通常</v>
          </cell>
          <cell r="Y97" t="str">
            <v>会員の皆様へ</v>
          </cell>
          <cell r="AA97" t="str">
            <v>江東シルバ-共助会</v>
          </cell>
          <cell r="AB97" t="str">
            <v>丸大食品株式会社</v>
          </cell>
          <cell r="AC97" t="str">
            <v>裏面</v>
          </cell>
          <cell r="AD97" t="str">
            <v>○</v>
          </cell>
          <cell r="AE97" t="str">
            <v>郵送又はFAXにて</v>
          </cell>
          <cell r="AF97" t="str">
            <v>〇</v>
          </cell>
          <cell r="AG97" t="str">
            <v>○</v>
          </cell>
          <cell r="AH97" t="str">
            <v>○</v>
          </cell>
          <cell r="AI97" t="str">
            <v>○</v>
          </cell>
          <cell r="AJ97" t="str">
            <v>○</v>
          </cell>
          <cell r="AK97" t="str">
            <v>○</v>
          </cell>
          <cell r="AL97" t="str">
            <v>○</v>
          </cell>
          <cell r="AM97" t="str">
            <v>○</v>
          </cell>
          <cell r="AN97" t="str">
            <v>○</v>
          </cell>
          <cell r="AO97">
            <v>30</v>
          </cell>
          <cell r="AP97">
            <v>20</v>
          </cell>
          <cell r="AQ97">
            <v>880</v>
          </cell>
          <cell r="AR97" t="str">
            <v>しない</v>
          </cell>
          <cell r="AS97">
            <v>6</v>
          </cell>
          <cell r="AT97">
            <v>11</v>
          </cell>
          <cell r="AU97" t="str">
            <v>江東シルバ-共助会</v>
          </cell>
          <cell r="AV97" t="str">
            <v/>
          </cell>
          <cell r="AW97" t="str">
            <v/>
          </cell>
          <cell r="AX97" t="str">
            <v/>
          </cell>
        </row>
        <row r="98">
          <cell r="A98" t="str">
            <v>2543</v>
          </cell>
          <cell r="B98" t="str">
            <v>04-2543</v>
          </cell>
          <cell r="E98" t="str">
            <v>棚橋</v>
          </cell>
          <cell r="F98" t="str">
            <v>2543-0</v>
          </cell>
          <cell r="G98" t="str">
            <v>公社）西東京市シルバ-人材センタ-</v>
          </cell>
          <cell r="H98">
            <v>22</v>
          </cell>
          <cell r="I98" t="str">
            <v>○</v>
          </cell>
          <cell r="J98" t="str">
            <v>○</v>
          </cell>
          <cell r="K98" t="str">
            <v>ﾌｫｰﾏｯﾄ</v>
          </cell>
          <cell r="L98" t="str">
            <v>通常+自家用</v>
          </cell>
          <cell r="M98" t="str">
            <v>ﾌｫｰﾏｯﾄ</v>
          </cell>
          <cell r="N98" t="str">
            <v>通常+自家用</v>
          </cell>
          <cell r="O98" t="str">
            <v>変更しない</v>
          </cell>
          <cell r="P98" t="str">
            <v>変更しない</v>
          </cell>
          <cell r="Q98" t="str">
            <v>変更しない</v>
          </cell>
          <cell r="R98" t="str">
            <v>○</v>
          </cell>
          <cell r="S98" t="str">
            <v>ﾌｫｰﾏｯﾄ</v>
          </cell>
          <cell r="T98" t="str">
            <v>通常</v>
          </cell>
          <cell r="U98" t="str">
            <v>ﾌｫｰﾏｯﾄ</v>
          </cell>
          <cell r="V98" t="str">
            <v>通常</v>
          </cell>
          <cell r="W98" t="str">
            <v>ﾌｫｰﾏｯﾄ</v>
          </cell>
          <cell r="X98" t="str">
            <v>通常</v>
          </cell>
          <cell r="Y98" t="str">
            <v>会員の皆様へ</v>
          </cell>
          <cell r="AA98" t="str">
            <v>公社）西東京市シルバ-人材センタ-</v>
          </cell>
          <cell r="AB98" t="str">
            <v>丸大食品株式会社</v>
          </cell>
          <cell r="AC98" t="str">
            <v>裏面</v>
          </cell>
          <cell r="AD98" t="str">
            <v>○</v>
          </cell>
          <cell r="AE98" t="str">
            <v>郵送又はFAXにて</v>
          </cell>
          <cell r="AF98" t="str">
            <v>○</v>
          </cell>
          <cell r="AG98" t="str">
            <v>○</v>
          </cell>
          <cell r="AH98" t="str">
            <v>○</v>
          </cell>
          <cell r="AI98" t="str">
            <v>○</v>
          </cell>
          <cell r="AJ98" t="str">
            <v>○</v>
          </cell>
          <cell r="AK98" t="str">
            <v>○</v>
          </cell>
          <cell r="AL98" t="str">
            <v>○</v>
          </cell>
          <cell r="AM98" t="str">
            <v>○</v>
          </cell>
          <cell r="AN98" t="str">
            <v>○</v>
          </cell>
          <cell r="AO98">
            <v>30</v>
          </cell>
          <cell r="AP98">
            <v>20</v>
          </cell>
          <cell r="AQ98">
            <v>880</v>
          </cell>
          <cell r="AR98" t="str">
            <v>しない</v>
          </cell>
          <cell r="AS98">
            <v>6</v>
          </cell>
          <cell r="AT98">
            <v>11</v>
          </cell>
          <cell r="AU98" t="str">
            <v>公社）西東京市シルバ-人材センタ-</v>
          </cell>
          <cell r="AV98" t="str">
            <v>12</v>
          </cell>
          <cell r="AW98" t="str">
            <v/>
          </cell>
          <cell r="AX98" t="str">
            <v/>
          </cell>
        </row>
        <row r="99">
          <cell r="A99" t="str">
            <v>2591</v>
          </cell>
          <cell r="B99" t="str">
            <v>04-2591</v>
          </cell>
          <cell r="E99" t="str">
            <v>棚橋</v>
          </cell>
          <cell r="F99" t="str">
            <v>2591-0</v>
          </cell>
          <cell r="G99" t="str">
            <v>立川バス労働組合</v>
          </cell>
          <cell r="H99">
            <v>12</v>
          </cell>
          <cell r="I99" t="str">
            <v>○</v>
          </cell>
          <cell r="J99" t="str">
            <v>○</v>
          </cell>
          <cell r="K99" t="str">
            <v>ﾌｫｰﾏｯﾄ</v>
          </cell>
          <cell r="L99" t="str">
            <v>通常+自家用</v>
          </cell>
          <cell r="M99" t="str">
            <v>ﾌｫｰﾏｯﾄ</v>
          </cell>
          <cell r="N99" t="str">
            <v>通常+自家用</v>
          </cell>
          <cell r="O99" t="str">
            <v>変更しない</v>
          </cell>
          <cell r="P99" t="str">
            <v>変更しない</v>
          </cell>
          <cell r="Q99" t="str">
            <v>変更しない</v>
          </cell>
          <cell r="R99" t="str">
            <v>◎</v>
          </cell>
          <cell r="S99" t="str">
            <v>ﾌｫｰﾏｯﾄ</v>
          </cell>
          <cell r="T99" t="str">
            <v>通常</v>
          </cell>
          <cell r="U99" t="str">
            <v>ﾌｫｰﾏｯﾄ</v>
          </cell>
          <cell r="V99" t="str">
            <v>通常</v>
          </cell>
          <cell r="W99" t="str">
            <v>ﾌｫｰﾏｯﾄ</v>
          </cell>
          <cell r="X99" t="str">
            <v>通常</v>
          </cell>
          <cell r="Y99" t="str">
            <v>職員の皆様へ</v>
          </cell>
          <cell r="AA99" t="str">
            <v>立川バス労働組合</v>
          </cell>
          <cell r="AB99" t="str">
            <v>丸大食品株式会社</v>
          </cell>
          <cell r="AC99" t="str">
            <v>裏面</v>
          </cell>
          <cell r="AD99" t="str">
            <v>○</v>
          </cell>
          <cell r="AE99" t="str">
            <v>郵送又はFAXにて</v>
          </cell>
          <cell r="AF99" t="str">
            <v>○</v>
          </cell>
          <cell r="AG99" t="str">
            <v>○</v>
          </cell>
          <cell r="AH99" t="str">
            <v>○</v>
          </cell>
          <cell r="AI99" t="str">
            <v>○</v>
          </cell>
          <cell r="AJ99" t="str">
            <v>○</v>
          </cell>
          <cell r="AK99" t="str">
            <v>○</v>
          </cell>
          <cell r="AL99" t="str">
            <v>○</v>
          </cell>
          <cell r="AM99" t="str">
            <v>○</v>
          </cell>
          <cell r="AN99" t="str">
            <v>○</v>
          </cell>
          <cell r="AO99">
            <v>30</v>
          </cell>
          <cell r="AP99">
            <v>20</v>
          </cell>
          <cell r="AQ99">
            <v>770</v>
          </cell>
          <cell r="AR99" t="str">
            <v>しない</v>
          </cell>
          <cell r="AS99">
            <v>5</v>
          </cell>
          <cell r="AT99">
            <v>11</v>
          </cell>
          <cell r="AU99" t="str">
            <v>立川バス労働組合</v>
          </cell>
          <cell r="AV99" t="str">
            <v/>
          </cell>
          <cell r="AW99" t="str">
            <v/>
          </cell>
          <cell r="AX99" t="str">
            <v/>
          </cell>
        </row>
        <row r="100">
          <cell r="A100" t="str">
            <v>4600</v>
          </cell>
          <cell r="B100" t="str">
            <v>04-4600</v>
          </cell>
          <cell r="E100" t="str">
            <v>棚橋</v>
          </cell>
          <cell r="F100" t="str">
            <v>4600-0</v>
          </cell>
          <cell r="G100" t="str">
            <v>ゼリア商事株式会社</v>
          </cell>
          <cell r="H100">
            <v>46</v>
          </cell>
          <cell r="I100" t="str">
            <v>×</v>
          </cell>
          <cell r="J100" t="str">
            <v>×</v>
          </cell>
          <cell r="K100" t="str">
            <v>＠</v>
          </cell>
          <cell r="L100" t="str">
            <v>基本版のみ</v>
          </cell>
          <cell r="M100" t="str">
            <v>＠</v>
          </cell>
          <cell r="N100" t="str">
            <v>基本版のみ</v>
          </cell>
          <cell r="O100" t="str">
            <v>変更する</v>
          </cell>
          <cell r="P100" t="str">
            <v>変更する</v>
          </cell>
          <cell r="Q100" t="str">
            <v>変更する</v>
          </cell>
          <cell r="R100" t="str">
            <v>◎</v>
          </cell>
          <cell r="S100" t="str">
            <v>＠</v>
          </cell>
          <cell r="T100" t="str">
            <v>通常</v>
          </cell>
          <cell r="U100" t="str">
            <v>＠</v>
          </cell>
          <cell r="V100" t="str">
            <v>通常</v>
          </cell>
          <cell r="W100" t="str">
            <v>必要なし</v>
          </cell>
          <cell r="Y100" t="str">
            <v>ゼリア新薬工業（株）及び関連会社の皆様へ</v>
          </cell>
          <cell r="AA100" t="str">
            <v>ゼリア商事株式会社</v>
          </cell>
          <cell r="AB100" t="str">
            <v>丸大食品株式会社</v>
          </cell>
          <cell r="AC100" t="str">
            <v>別紙</v>
          </cell>
          <cell r="AD100" t="str">
            <v>ゼリア商事株式会社</v>
          </cell>
          <cell r="AE100" t="str">
            <v>幸便にて</v>
          </cell>
          <cell r="AF100" t="str">
            <v>03-3669-3905</v>
          </cell>
          <cell r="AG100" t="str">
            <v>【ゼリア新薬工業社員の方】： 2023年 1月給与控除とさせていただきます。</v>
          </cell>
          <cell r="AH100" t="str">
            <v>○</v>
          </cell>
          <cell r="AI100">
            <v>44545</v>
          </cell>
          <cell r="AJ100" t="str">
            <v>ゼリア商事株式会社</v>
          </cell>
          <cell r="AK100" t="str">
            <v>大谷</v>
          </cell>
          <cell r="AL100" t="str">
            <v>〒103-0024東京都中央区日本橋小舟町９－7</v>
          </cell>
          <cell r="AM100" t="str">
            <v>03-3669-3901</v>
          </cell>
          <cell r="AN100" t="str">
            <v>(FAX) 　　03-3669-3905</v>
          </cell>
          <cell r="AO100">
            <v>40</v>
          </cell>
          <cell r="AP100">
            <v>20</v>
          </cell>
          <cell r="AQ100">
            <v>550</v>
          </cell>
          <cell r="AR100" t="str">
            <v>しない</v>
          </cell>
          <cell r="AS100">
            <v>5</v>
          </cell>
          <cell r="AT100">
            <v>11</v>
          </cell>
        </row>
        <row r="101">
          <cell r="A101" t="str">
            <v>5001</v>
          </cell>
          <cell r="B101" t="str">
            <v>04-5001</v>
          </cell>
          <cell r="E101" t="str">
            <v>棚橋</v>
          </cell>
          <cell r="F101" t="str">
            <v>5001-0</v>
          </cell>
          <cell r="G101" t="str">
            <v>品川区勤労者サービスセンター</v>
          </cell>
          <cell r="H101">
            <v>36</v>
          </cell>
          <cell r="I101" t="str">
            <v>○</v>
          </cell>
          <cell r="J101" t="str">
            <v>○</v>
          </cell>
          <cell r="K101" t="str">
            <v>ﾌｫｰﾏｯﾄ</v>
          </cell>
          <cell r="L101" t="str">
            <v>企業名なし(880)</v>
          </cell>
          <cell r="M101" t="str">
            <v>ﾌｫｰﾏｯﾄ</v>
          </cell>
          <cell r="N101" t="str">
            <v>企業名なし(880)</v>
          </cell>
          <cell r="O101" t="str">
            <v>変更しない</v>
          </cell>
          <cell r="P101" t="str">
            <v>変更しない</v>
          </cell>
          <cell r="Q101" t="str">
            <v>変更しない</v>
          </cell>
          <cell r="R101" t="str">
            <v>×</v>
          </cell>
          <cell r="S101" t="str">
            <v>必要なし</v>
          </cell>
          <cell r="U101" t="str">
            <v>必要なし</v>
          </cell>
          <cell r="V101" t="str">
            <v/>
          </cell>
          <cell r="W101" t="str">
            <v>必要なし</v>
          </cell>
          <cell r="X101" t="str">
            <v/>
          </cell>
          <cell r="Y101" t="str">
            <v>お客様各位</v>
          </cell>
          <cell r="AB101" t="str">
            <v>丸大食品株式会社</v>
          </cell>
          <cell r="AC101" t="str">
            <v>裏面</v>
          </cell>
          <cell r="AD101" t="str">
            <v>○</v>
          </cell>
          <cell r="AF101" t="str">
            <v>○</v>
          </cell>
          <cell r="AG101" t="str">
            <v>○</v>
          </cell>
          <cell r="AH101" t="str">
            <v>○</v>
          </cell>
          <cell r="AI101" t="str">
            <v>○</v>
          </cell>
          <cell r="AJ101" t="str">
            <v>○</v>
          </cell>
          <cell r="AK101" t="str">
            <v>○</v>
          </cell>
          <cell r="AL101" t="str">
            <v>○</v>
          </cell>
          <cell r="AM101" t="str">
            <v>○</v>
          </cell>
          <cell r="AN101" t="str">
            <v>○</v>
          </cell>
          <cell r="AO101">
            <v>30</v>
          </cell>
          <cell r="AP101">
            <v>20</v>
          </cell>
          <cell r="AQ101">
            <v>880</v>
          </cell>
          <cell r="AR101" t="str">
            <v>しない</v>
          </cell>
          <cell r="AS101" t="str">
            <v/>
          </cell>
          <cell r="AT101" t="str">
            <v/>
          </cell>
          <cell r="AU101" t="str">
            <v/>
          </cell>
          <cell r="AV101" t="str">
            <v/>
          </cell>
          <cell r="AW101" t="str">
            <v/>
          </cell>
          <cell r="AX101" t="str">
            <v/>
          </cell>
        </row>
        <row r="102">
          <cell r="A102" t="str">
            <v>5008</v>
          </cell>
          <cell r="B102" t="str">
            <v>04-5008</v>
          </cell>
          <cell r="E102" t="str">
            <v>棚橋</v>
          </cell>
          <cell r="F102" t="str">
            <v>5008-0</v>
          </cell>
          <cell r="G102" t="str">
            <v>大田区社会福祉協議会</v>
          </cell>
          <cell r="H102">
            <v>72</v>
          </cell>
          <cell r="I102" t="str">
            <v>○</v>
          </cell>
          <cell r="J102" t="str">
            <v>○</v>
          </cell>
          <cell r="K102" t="str">
            <v>**</v>
          </cell>
          <cell r="L102" t="str">
            <v>通常+自家用</v>
          </cell>
          <cell r="M102" t="str">
            <v>**</v>
          </cell>
          <cell r="N102" t="str">
            <v>通常+自家用</v>
          </cell>
          <cell r="O102" t="str">
            <v>変更しない</v>
          </cell>
          <cell r="P102" t="str">
            <v>変更しない</v>
          </cell>
          <cell r="Q102" t="str">
            <v>変更しない</v>
          </cell>
          <cell r="R102" t="str">
            <v>×</v>
          </cell>
          <cell r="S102" t="str">
            <v>必要なし</v>
          </cell>
          <cell r="U102" t="str">
            <v>必要なし</v>
          </cell>
          <cell r="V102" t="str">
            <v/>
          </cell>
          <cell r="W102" t="str">
            <v>必要なし</v>
          </cell>
          <cell r="X102" t="str">
            <v/>
          </cell>
          <cell r="Y102" t="str">
            <v>会員の皆様へ</v>
          </cell>
          <cell r="Z102" t="str">
            <v>売上金の一部は、社会福祉協議会に寄付されます。</v>
          </cell>
          <cell r="AA102" t="str">
            <v>社会福祉法人　大田区社会福祉協議会</v>
          </cell>
          <cell r="AB102" t="str">
            <v>丸大食品株式会社</v>
          </cell>
          <cell r="AC102" t="str">
            <v>裏面</v>
          </cell>
          <cell r="AD102" t="str">
            <v>○</v>
          </cell>
          <cell r="AF102" t="str">
            <v>○</v>
          </cell>
          <cell r="AG102" t="str">
            <v>○</v>
          </cell>
          <cell r="AH102" t="str">
            <v>○</v>
          </cell>
          <cell r="AI102" t="str">
            <v>○</v>
          </cell>
          <cell r="AJ102" t="str">
            <v>○</v>
          </cell>
          <cell r="AK102" t="str">
            <v>○</v>
          </cell>
          <cell r="AL102" t="str">
            <v>○</v>
          </cell>
          <cell r="AM102" t="str">
            <v>○</v>
          </cell>
          <cell r="AN102" t="str">
            <v>○</v>
          </cell>
          <cell r="AO102">
            <v>30</v>
          </cell>
          <cell r="AP102">
            <v>20</v>
          </cell>
          <cell r="AQ102">
            <v>770</v>
          </cell>
          <cell r="AR102" t="str">
            <v>しない</v>
          </cell>
          <cell r="AS102">
            <v>5</v>
          </cell>
          <cell r="AT102">
            <v>10</v>
          </cell>
          <cell r="AU102" t="str">
            <v>大田区社会福祉協議会</v>
          </cell>
          <cell r="AV102" t="str">
            <v/>
          </cell>
          <cell r="AW102" t="str">
            <v/>
          </cell>
          <cell r="AX102" t="str">
            <v/>
          </cell>
        </row>
        <row r="103">
          <cell r="A103" t="str">
            <v>5008-1</v>
          </cell>
          <cell r="B103" t="str">
            <v>04-5008-1</v>
          </cell>
          <cell r="E103" t="str">
            <v>棚橋</v>
          </cell>
          <cell r="F103" t="str">
            <v>5008-1</v>
          </cell>
          <cell r="G103" t="str">
            <v>社会福祉法人大洋社</v>
          </cell>
          <cell r="H103">
            <v>2</v>
          </cell>
          <cell r="I103" t="str">
            <v>○</v>
          </cell>
          <cell r="J103" t="str">
            <v>○</v>
          </cell>
          <cell r="K103" t="str">
            <v>*</v>
          </cell>
          <cell r="L103" t="str">
            <v>通常+自家用</v>
          </cell>
          <cell r="M103" t="str">
            <v>*</v>
          </cell>
          <cell r="N103" t="str">
            <v>通常+自家用</v>
          </cell>
          <cell r="O103" t="str">
            <v>変更しない</v>
          </cell>
          <cell r="P103" t="str">
            <v>変更しない</v>
          </cell>
          <cell r="Q103" t="str">
            <v>変更しない</v>
          </cell>
          <cell r="R103" t="str">
            <v>×</v>
          </cell>
          <cell r="S103" t="str">
            <v>必要なし</v>
          </cell>
          <cell r="U103" t="str">
            <v>必要なし</v>
          </cell>
          <cell r="W103" t="str">
            <v>必要なし</v>
          </cell>
          <cell r="Y103" t="str">
            <v>会員の皆様へ</v>
          </cell>
          <cell r="Z103" t="str">
            <v>売上金の一部は、社会福祉協議会に寄付されます。</v>
          </cell>
          <cell r="AA103" t="str">
            <v>社会福祉法人　大田区社会福祉協議会</v>
          </cell>
          <cell r="AB103" t="str">
            <v>丸大食品株式会社</v>
          </cell>
          <cell r="AC103" t="str">
            <v>別紙</v>
          </cell>
          <cell r="AD103" t="str">
            <v>○</v>
          </cell>
          <cell r="AF103" t="str">
            <v>○</v>
          </cell>
          <cell r="AG103" t="str">
            <v>○</v>
          </cell>
          <cell r="AH103" t="str">
            <v>○</v>
          </cell>
          <cell r="AI103" t="str">
            <v>○</v>
          </cell>
          <cell r="AJ103" t="str">
            <v>○</v>
          </cell>
          <cell r="AK103" t="str">
            <v>○</v>
          </cell>
          <cell r="AL103" t="str">
            <v>○</v>
          </cell>
          <cell r="AM103" t="str">
            <v>○</v>
          </cell>
          <cell r="AN103" t="str">
            <v>○</v>
          </cell>
          <cell r="AO103">
            <v>30</v>
          </cell>
          <cell r="AP103">
            <v>20</v>
          </cell>
          <cell r="AQ103">
            <v>770</v>
          </cell>
          <cell r="AR103" t="str">
            <v>しない</v>
          </cell>
          <cell r="AS103">
            <v>5</v>
          </cell>
          <cell r="AT103">
            <v>10</v>
          </cell>
        </row>
        <row r="104">
          <cell r="A104" t="str">
            <v>5052</v>
          </cell>
          <cell r="B104" t="str">
            <v>04-5052</v>
          </cell>
          <cell r="E104" t="str">
            <v>棚橋</v>
          </cell>
          <cell r="F104" t="str">
            <v>5052-0</v>
          </cell>
          <cell r="G104" t="str">
            <v>ＮＯＣ　八王子</v>
          </cell>
          <cell r="H104">
            <v>28</v>
          </cell>
          <cell r="I104" t="str">
            <v>×</v>
          </cell>
          <cell r="J104" t="str">
            <v>×</v>
          </cell>
          <cell r="K104" t="str">
            <v>なし</v>
          </cell>
          <cell r="M104" t="str">
            <v>なし</v>
          </cell>
          <cell r="N104" t="str">
            <v/>
          </cell>
          <cell r="O104" t="str">
            <v>変更する</v>
          </cell>
          <cell r="P104" t="str">
            <v>変更する</v>
          </cell>
          <cell r="Q104" t="str">
            <v/>
          </cell>
          <cell r="R104" t="str">
            <v>◎</v>
          </cell>
          <cell r="S104" t="str">
            <v>＠</v>
          </cell>
          <cell r="T104" t="str">
            <v>通常</v>
          </cell>
          <cell r="U104" t="str">
            <v>＠</v>
          </cell>
          <cell r="V104" t="str">
            <v>通常</v>
          </cell>
          <cell r="W104" t="str">
            <v>＠</v>
          </cell>
          <cell r="X104" t="str">
            <v/>
          </cell>
          <cell r="Y104" t="str">
            <v>従業員の皆様へ</v>
          </cell>
          <cell r="Z104" t="str">
            <v/>
          </cell>
          <cell r="AA104" t="str">
            <v>NOCアウトソーシング＆コンサルティング㈱</v>
          </cell>
          <cell r="AB104" t="str">
            <v>丸大食品株式会社</v>
          </cell>
          <cell r="AC104" t="str">
            <v>裏面</v>
          </cell>
          <cell r="AD104" t="str">
            <v>最寄の　【ＮＯＣ綜合サービス】</v>
          </cell>
          <cell r="AF104" t="str">
            <v/>
          </cell>
          <cell r="AG104" t="str">
            <v>給与控除か現金でのお支払でお願いします。</v>
          </cell>
          <cell r="AH104" t="str">
            <v>○</v>
          </cell>
          <cell r="AI104" t="str">
            <v>○</v>
          </cell>
          <cell r="AJ104" t="str">
            <v>○</v>
          </cell>
          <cell r="AK104" t="str">
            <v/>
          </cell>
          <cell r="AL104" t="str">
            <v/>
          </cell>
          <cell r="AM104" t="str">
            <v/>
          </cell>
          <cell r="AN104" t="str">
            <v>○</v>
          </cell>
          <cell r="AO104">
            <v>40</v>
          </cell>
          <cell r="AP104">
            <v>20</v>
          </cell>
          <cell r="AQ104">
            <v>770</v>
          </cell>
          <cell r="AR104" t="str">
            <v>しない</v>
          </cell>
          <cell r="AS104">
            <v>6</v>
          </cell>
          <cell r="AT104">
            <v>10</v>
          </cell>
          <cell r="AU104" t="str">
            <v/>
          </cell>
          <cell r="AV104" t="str">
            <v/>
          </cell>
          <cell r="AW104" t="str">
            <v/>
          </cell>
          <cell r="AX104" t="str">
            <v/>
          </cell>
        </row>
        <row r="105">
          <cell r="A105" t="str">
            <v>5055</v>
          </cell>
          <cell r="B105" t="str">
            <v>04-5055</v>
          </cell>
          <cell r="E105" t="str">
            <v>棚橋</v>
          </cell>
          <cell r="F105" t="str">
            <v>5055-0</v>
          </cell>
          <cell r="G105" t="str">
            <v>ＮＯＣ　辰野</v>
          </cell>
          <cell r="H105">
            <v>3</v>
          </cell>
          <cell r="I105" t="str">
            <v>×</v>
          </cell>
          <cell r="J105" t="str">
            <v>×</v>
          </cell>
          <cell r="K105" t="str">
            <v>なし</v>
          </cell>
          <cell r="L105" t="str">
            <v/>
          </cell>
          <cell r="M105" t="str">
            <v>なし</v>
          </cell>
          <cell r="N105" t="str">
            <v/>
          </cell>
          <cell r="O105" t="str">
            <v>変更する</v>
          </cell>
          <cell r="P105" t="str">
            <v>変更する</v>
          </cell>
          <cell r="Q105" t="str">
            <v/>
          </cell>
          <cell r="R105" t="str">
            <v>◎</v>
          </cell>
          <cell r="S105" t="str">
            <v>＠</v>
          </cell>
          <cell r="T105" t="str">
            <v>通常</v>
          </cell>
          <cell r="U105" t="str">
            <v>＠</v>
          </cell>
          <cell r="V105" t="str">
            <v/>
          </cell>
          <cell r="W105" t="str">
            <v>＠</v>
          </cell>
          <cell r="X105" t="str">
            <v/>
          </cell>
          <cell r="Y105" t="str">
            <v>従業員の皆様へ</v>
          </cell>
          <cell r="Z105" t="str">
            <v/>
          </cell>
          <cell r="AA105" t="str">
            <v>NOCアウトソーシング＆コンサルティング㈱</v>
          </cell>
          <cell r="AB105" t="str">
            <v>丸大食品株式会社</v>
          </cell>
          <cell r="AC105" t="str">
            <v>裏面</v>
          </cell>
          <cell r="AD105" t="str">
            <v>最寄の　【ＮＯＣ綜合サービス】</v>
          </cell>
          <cell r="AF105" t="str">
            <v/>
          </cell>
          <cell r="AG105" t="str">
            <v>給与控除か現金でのお支払でお願いします。</v>
          </cell>
          <cell r="AH105" t="str">
            <v>○</v>
          </cell>
          <cell r="AI105" t="str">
            <v>○</v>
          </cell>
          <cell r="AJ105" t="str">
            <v>○</v>
          </cell>
          <cell r="AK105" t="str">
            <v/>
          </cell>
          <cell r="AL105" t="str">
            <v/>
          </cell>
          <cell r="AM105" t="str">
            <v/>
          </cell>
          <cell r="AN105" t="str">
            <v>○</v>
          </cell>
          <cell r="AO105">
            <v>40</v>
          </cell>
          <cell r="AP105">
            <v>20</v>
          </cell>
          <cell r="AQ105">
            <v>770</v>
          </cell>
          <cell r="AR105" t="str">
            <v>しない</v>
          </cell>
          <cell r="AS105">
            <v>6</v>
          </cell>
          <cell r="AT105">
            <v>10</v>
          </cell>
          <cell r="AU105" t="str">
            <v/>
          </cell>
          <cell r="AV105" t="str">
            <v/>
          </cell>
          <cell r="AW105" t="str">
            <v/>
          </cell>
          <cell r="AX105" t="str">
            <v/>
          </cell>
        </row>
        <row r="106">
          <cell r="A106" t="str">
            <v>5056</v>
          </cell>
          <cell r="B106" t="str">
            <v>04-5056</v>
          </cell>
          <cell r="E106" t="str">
            <v>棚橋</v>
          </cell>
          <cell r="F106" t="str">
            <v>5056-0</v>
          </cell>
          <cell r="G106" t="str">
            <v>日本アウトソーシング　会津</v>
          </cell>
          <cell r="H106">
            <v>4</v>
          </cell>
          <cell r="I106" t="str">
            <v>×</v>
          </cell>
          <cell r="J106" t="str">
            <v>×</v>
          </cell>
          <cell r="K106" t="str">
            <v>なし</v>
          </cell>
          <cell r="L106" t="str">
            <v/>
          </cell>
          <cell r="M106" t="str">
            <v>なし</v>
          </cell>
          <cell r="N106" t="str">
            <v/>
          </cell>
          <cell r="O106" t="str">
            <v>変更する</v>
          </cell>
          <cell r="P106" t="str">
            <v>変更する</v>
          </cell>
          <cell r="Q106" t="str">
            <v/>
          </cell>
          <cell r="R106" t="str">
            <v>◎</v>
          </cell>
          <cell r="S106" t="str">
            <v>＠</v>
          </cell>
          <cell r="U106" t="str">
            <v>＠</v>
          </cell>
          <cell r="V106" t="str">
            <v/>
          </cell>
          <cell r="W106" t="str">
            <v>＠</v>
          </cell>
          <cell r="X106" t="str">
            <v/>
          </cell>
          <cell r="Y106" t="str">
            <v>従業員の皆様へ</v>
          </cell>
          <cell r="Z106" t="str">
            <v/>
          </cell>
          <cell r="AA106" t="str">
            <v>綜合サービス</v>
          </cell>
          <cell r="AB106" t="str">
            <v>丸大食品株式会社</v>
          </cell>
          <cell r="AC106" t="str">
            <v>別紙</v>
          </cell>
          <cell r="AD106" t="str">
            <v/>
          </cell>
          <cell r="AE106" t="str">
            <v>最寄の　”綜合サービス”</v>
          </cell>
          <cell r="AF106" t="str">
            <v/>
          </cell>
          <cell r="AG106" t="str">
            <v>給与控除か現金でのお支払でお願いします。</v>
          </cell>
          <cell r="AH106" t="str">
            <v>○</v>
          </cell>
          <cell r="AI106" t="str">
            <v>○</v>
          </cell>
          <cell r="AJ106" t="str">
            <v>○</v>
          </cell>
          <cell r="AK106" t="str">
            <v/>
          </cell>
          <cell r="AL106" t="str">
            <v/>
          </cell>
          <cell r="AM106" t="str">
            <v/>
          </cell>
          <cell r="AN106" t="str">
            <v>○</v>
          </cell>
          <cell r="AO106">
            <v>40</v>
          </cell>
          <cell r="AP106">
            <v>20</v>
          </cell>
          <cell r="AQ106">
            <v>770</v>
          </cell>
          <cell r="AR106" t="str">
            <v>しない</v>
          </cell>
          <cell r="AS106">
            <v>6</v>
          </cell>
          <cell r="AT106" t="str">
            <v/>
          </cell>
          <cell r="AU106" t="str">
            <v/>
          </cell>
          <cell r="AV106" t="str">
            <v/>
          </cell>
          <cell r="AW106" t="str">
            <v/>
          </cell>
          <cell r="AX106" t="str">
            <v/>
          </cell>
        </row>
        <row r="107">
          <cell r="A107" t="str">
            <v>5057</v>
          </cell>
          <cell r="B107" t="str">
            <v>04-5057</v>
          </cell>
          <cell r="E107" t="str">
            <v>棚橋</v>
          </cell>
          <cell r="F107" t="str">
            <v>5057-0</v>
          </cell>
          <cell r="G107" t="str">
            <v>ＮＯＣ　モノリス</v>
          </cell>
          <cell r="H107">
            <v>10</v>
          </cell>
          <cell r="I107" t="str">
            <v>×</v>
          </cell>
          <cell r="J107" t="str">
            <v>×</v>
          </cell>
          <cell r="K107" t="str">
            <v>なし</v>
          </cell>
          <cell r="L107" t="str">
            <v/>
          </cell>
          <cell r="M107" t="str">
            <v>なし</v>
          </cell>
          <cell r="N107" t="str">
            <v/>
          </cell>
          <cell r="O107" t="str">
            <v>変更する</v>
          </cell>
          <cell r="P107" t="str">
            <v>変更する</v>
          </cell>
          <cell r="Q107" t="str">
            <v/>
          </cell>
          <cell r="R107" t="str">
            <v>◎</v>
          </cell>
          <cell r="S107" t="str">
            <v>＠</v>
          </cell>
          <cell r="T107" t="str">
            <v>通常</v>
          </cell>
          <cell r="U107" t="str">
            <v>＠</v>
          </cell>
          <cell r="V107" t="str">
            <v/>
          </cell>
          <cell r="W107" t="str">
            <v>＠</v>
          </cell>
          <cell r="X107" t="str">
            <v/>
          </cell>
          <cell r="Y107" t="str">
            <v>従業員の皆様へ</v>
          </cell>
          <cell r="Z107" t="str">
            <v/>
          </cell>
          <cell r="AA107" t="str">
            <v>NOCアウトソーシング＆コンサルティング㈱</v>
          </cell>
          <cell r="AB107" t="str">
            <v>丸大食品株式会社</v>
          </cell>
          <cell r="AC107" t="str">
            <v>裏面</v>
          </cell>
          <cell r="AD107" t="str">
            <v>最寄の　【ＮＯＣ綜合サービス】</v>
          </cell>
          <cell r="AF107" t="str">
            <v/>
          </cell>
          <cell r="AG107" t="str">
            <v>給与控除か現金でのお支払でお願いします。</v>
          </cell>
          <cell r="AH107" t="str">
            <v>○</v>
          </cell>
          <cell r="AI107" t="str">
            <v>○</v>
          </cell>
          <cell r="AJ107" t="str">
            <v>○</v>
          </cell>
          <cell r="AK107" t="str">
            <v/>
          </cell>
          <cell r="AL107" t="str">
            <v/>
          </cell>
          <cell r="AM107" t="str">
            <v/>
          </cell>
          <cell r="AN107" t="str">
            <v>○</v>
          </cell>
          <cell r="AO107">
            <v>40</v>
          </cell>
          <cell r="AP107">
            <v>20</v>
          </cell>
          <cell r="AQ107">
            <v>770</v>
          </cell>
          <cell r="AR107" t="str">
            <v>しない</v>
          </cell>
          <cell r="AS107">
            <v>6</v>
          </cell>
          <cell r="AT107">
            <v>10</v>
          </cell>
          <cell r="AU107" t="str">
            <v/>
          </cell>
          <cell r="AV107" t="str">
            <v/>
          </cell>
          <cell r="AW107" t="str">
            <v/>
          </cell>
          <cell r="AX107" t="str">
            <v/>
          </cell>
        </row>
        <row r="108">
          <cell r="A108" t="str">
            <v>5066</v>
          </cell>
          <cell r="B108" t="str">
            <v>04-5066</v>
          </cell>
          <cell r="E108" t="str">
            <v>棚橋</v>
          </cell>
          <cell r="F108" t="str">
            <v>5066-0</v>
          </cell>
          <cell r="G108" t="str">
            <v>森永ミルクサービス 東品川</v>
          </cell>
          <cell r="H108">
            <v>14</v>
          </cell>
          <cell r="I108" t="str">
            <v>○</v>
          </cell>
          <cell r="J108" t="str">
            <v>○</v>
          </cell>
          <cell r="K108" t="str">
            <v>＠**</v>
          </cell>
          <cell r="L108" t="str">
            <v>合体版のみ</v>
          </cell>
          <cell r="M108" t="str">
            <v>＠**</v>
          </cell>
          <cell r="N108" t="str">
            <v>合体版のみ</v>
          </cell>
          <cell r="O108" t="str">
            <v>変更する</v>
          </cell>
          <cell r="P108" t="str">
            <v>変更する</v>
          </cell>
          <cell r="Q108" t="str">
            <v>変更する</v>
          </cell>
          <cell r="R108" t="str">
            <v>◎</v>
          </cell>
          <cell r="S108" t="str">
            <v>＠</v>
          </cell>
          <cell r="T108" t="str">
            <v>合体版のみ</v>
          </cell>
          <cell r="U108" t="str">
            <v>＠</v>
          </cell>
          <cell r="V108" t="str">
            <v>合体版のみ</v>
          </cell>
          <cell r="W108" t="str">
            <v>＠</v>
          </cell>
          <cell r="X108" t="str">
            <v>FAX変更</v>
          </cell>
          <cell r="Y108" t="str">
            <v>お客様各位</v>
          </cell>
          <cell r="AA108" t="str">
            <v>森永ミルクサービス 東品川</v>
          </cell>
          <cell r="AB108" t="str">
            <v>丸大食品株式会社</v>
          </cell>
          <cell r="AC108" t="str">
            <v>裏面</v>
          </cell>
          <cell r="AD108" t="str">
            <v>森永ミルクサービス 東品川</v>
          </cell>
          <cell r="AE108" t="str">
            <v>ＦＡＸ、直接担当者または牛乳受箱へ</v>
          </cell>
          <cell r="AF108" t="str">
            <v>03-6679-2933</v>
          </cell>
          <cell r="AG108" t="str">
            <v>牛乳代と一緒に、お支払下さい。</v>
          </cell>
          <cell r="AH108" t="str">
            <v>○</v>
          </cell>
          <cell r="AI108" t="str">
            <v>○</v>
          </cell>
          <cell r="AJ108" t="str">
            <v>森永ミルクサービス 東品川</v>
          </cell>
          <cell r="AK108" t="str">
            <v/>
          </cell>
          <cell r="AL108" t="str">
            <v>〒140-0002東京都品川区東品川3-5-1</v>
          </cell>
          <cell r="AM108" t="str">
            <v>0120-100-280</v>
          </cell>
          <cell r="AN108" t="str">
            <v>○</v>
          </cell>
          <cell r="AO108">
            <v>30</v>
          </cell>
          <cell r="AP108">
            <v>20</v>
          </cell>
          <cell r="AQ108">
            <v>880</v>
          </cell>
          <cell r="AR108" t="str">
            <v>しない</v>
          </cell>
          <cell r="AS108">
            <v>6</v>
          </cell>
          <cell r="AT108">
            <v>10</v>
          </cell>
        </row>
        <row r="109">
          <cell r="A109" t="str">
            <v>5066-9</v>
          </cell>
          <cell r="B109" t="str">
            <v>04-5066-9</v>
          </cell>
          <cell r="E109" t="str">
            <v>棚橋</v>
          </cell>
          <cell r="F109" t="str">
            <v>5066-9</v>
          </cell>
          <cell r="G109" t="str">
            <v>髙橋　りきゑ</v>
          </cell>
          <cell r="H109">
            <v>1</v>
          </cell>
          <cell r="I109" t="str">
            <v>○</v>
          </cell>
          <cell r="J109" t="str">
            <v>○</v>
          </cell>
          <cell r="K109" t="str">
            <v>＠*</v>
          </cell>
          <cell r="M109" t="str">
            <v>＠*</v>
          </cell>
          <cell r="N109" t="str">
            <v>合体版のみ</v>
          </cell>
          <cell r="O109" t="str">
            <v>変更する</v>
          </cell>
          <cell r="P109" t="str">
            <v>変更する</v>
          </cell>
          <cell r="Q109" t="str">
            <v>変更する</v>
          </cell>
          <cell r="R109" t="str">
            <v>×</v>
          </cell>
          <cell r="Y109" t="str">
            <v>お客様各位</v>
          </cell>
          <cell r="AA109" t="str">
            <v>森永ミルクサービス 東品川</v>
          </cell>
          <cell r="AB109" t="str">
            <v>丸大食品株式会社</v>
          </cell>
          <cell r="AC109" t="str">
            <v>別紙</v>
          </cell>
          <cell r="AD109" t="str">
            <v>森永ミルクサービス 東品川</v>
          </cell>
          <cell r="AE109" t="str">
            <v>ＦＡＸ、直接担当者または牛乳受箱へ</v>
          </cell>
          <cell r="AF109" t="str">
            <v>03-6679-2933</v>
          </cell>
          <cell r="AG109" t="str">
            <v>牛乳代と一緒に、お支払下さい。</v>
          </cell>
          <cell r="AH109" t="str">
            <v>○</v>
          </cell>
          <cell r="AI109" t="str">
            <v>○</v>
          </cell>
          <cell r="AJ109" t="str">
            <v>森永ミルクサービス 東品川</v>
          </cell>
          <cell r="AK109" t="str">
            <v/>
          </cell>
          <cell r="AL109" t="str">
            <v>〒140-0002東京都品川区東品川3-5-1</v>
          </cell>
          <cell r="AM109" t="str">
            <v>0120-100-280</v>
          </cell>
          <cell r="AN109" t="str">
            <v>○</v>
          </cell>
          <cell r="AO109">
            <v>30</v>
          </cell>
          <cell r="AP109">
            <v>20</v>
          </cell>
          <cell r="AQ109">
            <v>880</v>
          </cell>
          <cell r="AR109" t="str">
            <v>しない</v>
          </cell>
          <cell r="AS109">
            <v>5</v>
          </cell>
          <cell r="AT109">
            <v>10</v>
          </cell>
        </row>
        <row r="110">
          <cell r="A110" t="str">
            <v>5402</v>
          </cell>
          <cell r="B110" t="str">
            <v>04-5402</v>
          </cell>
          <cell r="E110" t="str">
            <v>棚橋</v>
          </cell>
          <cell r="F110" t="str">
            <v>5402-0</v>
          </cell>
          <cell r="G110" t="str">
            <v>公財）川口市勤労福祉サービスセンター</v>
          </cell>
          <cell r="H110">
            <v>17</v>
          </cell>
          <cell r="I110" t="str">
            <v>○</v>
          </cell>
          <cell r="J110" t="str">
            <v>○</v>
          </cell>
          <cell r="K110" t="str">
            <v>ﾌｫｰﾏｯﾄ</v>
          </cell>
          <cell r="L110" t="str">
            <v>企業名なし(880)</v>
          </cell>
          <cell r="M110" t="str">
            <v>ﾌｫｰﾏｯﾄ</v>
          </cell>
          <cell r="N110" t="str">
            <v>企業名なし(880)</v>
          </cell>
          <cell r="O110" t="str">
            <v>変更しない</v>
          </cell>
          <cell r="P110" t="str">
            <v>変更しない</v>
          </cell>
          <cell r="Q110" t="str">
            <v>変更しない</v>
          </cell>
          <cell r="R110" t="str">
            <v>◎</v>
          </cell>
          <cell r="S110" t="str">
            <v>ﾌｫｰﾏｯﾄ</v>
          </cell>
          <cell r="T110" t="str">
            <v>通常</v>
          </cell>
          <cell r="U110" t="str">
            <v>ﾌｫｰﾏｯﾄ</v>
          </cell>
          <cell r="V110" t="str">
            <v>通常</v>
          </cell>
          <cell r="W110" t="str">
            <v>ﾌｫｰﾏｯﾄ</v>
          </cell>
          <cell r="X110" t="str">
            <v>通常</v>
          </cell>
          <cell r="Y110" t="str">
            <v>お客様各位</v>
          </cell>
          <cell r="AA110" t="str">
            <v/>
          </cell>
          <cell r="AB110" t="str">
            <v>丸大食品株式会社</v>
          </cell>
          <cell r="AC110" t="str">
            <v>裏面</v>
          </cell>
          <cell r="AD110" t="str">
            <v>○</v>
          </cell>
          <cell r="AE110" t="str">
            <v>FAX、又は郵送にて</v>
          </cell>
          <cell r="AF110" t="str">
            <v>○</v>
          </cell>
          <cell r="AG110" t="str">
            <v>○</v>
          </cell>
          <cell r="AH110" t="str">
            <v>○</v>
          </cell>
          <cell r="AI110" t="str">
            <v>○</v>
          </cell>
          <cell r="AJ110" t="str">
            <v>○</v>
          </cell>
          <cell r="AK110" t="str">
            <v/>
          </cell>
          <cell r="AL110" t="str">
            <v>○</v>
          </cell>
          <cell r="AM110" t="str">
            <v>○</v>
          </cell>
          <cell r="AN110" t="str">
            <v>○</v>
          </cell>
          <cell r="AO110">
            <v>30</v>
          </cell>
          <cell r="AP110">
            <v>20</v>
          </cell>
          <cell r="AQ110">
            <v>880</v>
          </cell>
          <cell r="AR110" t="str">
            <v>しない</v>
          </cell>
          <cell r="AS110">
            <v>6</v>
          </cell>
          <cell r="AT110">
            <v>10</v>
          </cell>
          <cell r="AU110" t="str">
            <v>川口市勤労福祉       サービスセンター</v>
          </cell>
          <cell r="AV110" t="str">
            <v/>
          </cell>
          <cell r="AW110" t="str">
            <v/>
          </cell>
          <cell r="AX110" t="str">
            <v/>
          </cell>
        </row>
        <row r="111">
          <cell r="A111" t="str">
            <v>5422</v>
          </cell>
          <cell r="B111" t="str">
            <v>04-5422</v>
          </cell>
          <cell r="E111" t="str">
            <v>棚橋</v>
          </cell>
          <cell r="F111" t="str">
            <v>5422-0</v>
          </cell>
          <cell r="G111" t="str">
            <v>埼玉県税理士協同組合</v>
          </cell>
          <cell r="H111">
            <v>1</v>
          </cell>
          <cell r="I111" t="str">
            <v>×</v>
          </cell>
          <cell r="J111" t="str">
            <v>×</v>
          </cell>
          <cell r="K111" t="str">
            <v>なし</v>
          </cell>
          <cell r="M111" t="str">
            <v>なし</v>
          </cell>
          <cell r="O111" t="str">
            <v/>
          </cell>
          <cell r="P111" t="str">
            <v/>
          </cell>
          <cell r="Q111" t="str">
            <v/>
          </cell>
          <cell r="R111" t="str">
            <v>×</v>
          </cell>
          <cell r="S111" t="str">
            <v>ﾌｫｰﾏｯﾄ</v>
          </cell>
          <cell r="T111" t="str">
            <v>通常</v>
          </cell>
          <cell r="U111" t="str">
            <v>ﾌｫｰﾏｯﾄ</v>
          </cell>
          <cell r="V111" t="str">
            <v>通常</v>
          </cell>
          <cell r="W111" t="str">
            <v>ﾌｫｰﾏｯﾄ</v>
          </cell>
          <cell r="X111" t="str">
            <v>通常</v>
          </cell>
          <cell r="Y111" t="str">
            <v>組合員の皆様へ</v>
          </cell>
          <cell r="AA111" t="str">
            <v/>
          </cell>
          <cell r="AB111" t="str">
            <v>埼玉県税理士協同組合</v>
          </cell>
          <cell r="AC111" t="str">
            <v>裏面</v>
          </cell>
          <cell r="AD111" t="str">
            <v>○</v>
          </cell>
          <cell r="AE111" t="str">
            <v>FAXにて</v>
          </cell>
          <cell r="AF111" t="str">
            <v>○</v>
          </cell>
          <cell r="AG111" t="str">
            <v>○</v>
          </cell>
          <cell r="AH111" t="str">
            <v>○</v>
          </cell>
          <cell r="AI111" t="str">
            <v>○</v>
          </cell>
          <cell r="AJ111" t="str">
            <v>○</v>
          </cell>
          <cell r="AK111" t="str">
            <v/>
          </cell>
          <cell r="AL111" t="str">
            <v/>
          </cell>
          <cell r="AM111" t="str">
            <v/>
          </cell>
          <cell r="AN111" t="str">
            <v>○</v>
          </cell>
          <cell r="AO111">
            <v>30</v>
          </cell>
          <cell r="AP111">
            <v>20</v>
          </cell>
          <cell r="AQ111">
            <v>880</v>
          </cell>
          <cell r="AR111" t="str">
            <v>しない</v>
          </cell>
          <cell r="AS111">
            <v>6</v>
          </cell>
          <cell r="AT111">
            <v>10</v>
          </cell>
          <cell r="AW111" t="str">
            <v/>
          </cell>
          <cell r="AX111" t="str">
            <v/>
          </cell>
        </row>
        <row r="112">
          <cell r="A112" t="str">
            <v>5449</v>
          </cell>
          <cell r="B112" t="str">
            <v>04-5449</v>
          </cell>
          <cell r="E112" t="str">
            <v>棚橋</v>
          </cell>
          <cell r="F112" t="str">
            <v>5449-0</v>
          </cell>
          <cell r="G112" t="str">
            <v>公益社団法人　埼玉県弘済会</v>
          </cell>
          <cell r="H112">
            <v>7</v>
          </cell>
          <cell r="I112" t="str">
            <v>○</v>
          </cell>
          <cell r="J112" t="str">
            <v>○</v>
          </cell>
          <cell r="K112" t="str">
            <v>ﾌｫｰﾏｯﾄ</v>
          </cell>
          <cell r="L112" t="str">
            <v>通常+自家用</v>
          </cell>
          <cell r="M112" t="str">
            <v>ﾌｫｰﾏｯﾄ</v>
          </cell>
          <cell r="N112" t="str">
            <v>通常+自家用</v>
          </cell>
          <cell r="O112" t="str">
            <v>変更しない</v>
          </cell>
          <cell r="P112" t="str">
            <v>変更しない</v>
          </cell>
          <cell r="Q112" t="str">
            <v>変更しない</v>
          </cell>
          <cell r="R112" t="str">
            <v>○</v>
          </cell>
          <cell r="S112" t="str">
            <v>ﾌｫｰﾏｯﾄ</v>
          </cell>
          <cell r="T112" t="str">
            <v>通常</v>
          </cell>
          <cell r="U112" t="str">
            <v>ﾌｫｰﾏｯﾄ</v>
          </cell>
          <cell r="V112" t="str">
            <v>通常</v>
          </cell>
          <cell r="W112" t="str">
            <v>ﾌｫｰﾏｯﾄ</v>
          </cell>
          <cell r="X112" t="str">
            <v>通常</v>
          </cell>
          <cell r="Y112" t="str">
            <v>公益社団法人　埼玉県弘済会の皆様へ</v>
          </cell>
          <cell r="AA112" t="str">
            <v/>
          </cell>
          <cell r="AB112" t="str">
            <v>丸大食品株式会社</v>
          </cell>
          <cell r="AC112" t="str">
            <v>裏面</v>
          </cell>
          <cell r="AD112" t="str">
            <v>○</v>
          </cell>
          <cell r="AE112" t="str">
            <v>FAX、又は郵送にて</v>
          </cell>
          <cell r="AF112" t="str">
            <v>○</v>
          </cell>
          <cell r="AG112" t="str">
            <v>○</v>
          </cell>
          <cell r="AH112" t="str">
            <v>○</v>
          </cell>
          <cell r="AI112" t="str">
            <v>○</v>
          </cell>
          <cell r="AJ112" t="str">
            <v>○</v>
          </cell>
          <cell r="AK112" t="str">
            <v>○</v>
          </cell>
          <cell r="AL112" t="str">
            <v>○</v>
          </cell>
          <cell r="AM112" t="str">
            <v>○</v>
          </cell>
          <cell r="AN112" t="str">
            <v>○</v>
          </cell>
          <cell r="AO112">
            <v>30</v>
          </cell>
          <cell r="AP112">
            <v>20</v>
          </cell>
          <cell r="AQ112">
            <v>770</v>
          </cell>
          <cell r="AR112" t="str">
            <v>しない</v>
          </cell>
          <cell r="AS112">
            <v>6</v>
          </cell>
          <cell r="AT112">
            <v>11</v>
          </cell>
          <cell r="AU112" t="str">
            <v>公益社団法人　埼玉県弘済会</v>
          </cell>
          <cell r="AV112" t="str">
            <v/>
          </cell>
          <cell r="AW112" t="str">
            <v/>
          </cell>
          <cell r="AX112" t="str">
            <v/>
          </cell>
        </row>
        <row r="113">
          <cell r="A113" t="str">
            <v>5467</v>
          </cell>
          <cell r="B113" t="str">
            <v>04-5467</v>
          </cell>
          <cell r="E113" t="str">
            <v>棚橋</v>
          </cell>
          <cell r="F113" t="str">
            <v>5467-0</v>
          </cell>
          <cell r="G113" t="str">
            <v>埼玉県年金協会</v>
          </cell>
          <cell r="H113">
            <v>45</v>
          </cell>
          <cell r="I113" t="str">
            <v>○</v>
          </cell>
          <cell r="J113" t="str">
            <v>○</v>
          </cell>
          <cell r="K113" t="str">
            <v>ﾌｫｰﾏｯﾄ</v>
          </cell>
          <cell r="L113" t="str">
            <v>通常+自家用</v>
          </cell>
          <cell r="M113" t="str">
            <v>ﾌｫｰﾏｯﾄ</v>
          </cell>
          <cell r="N113" t="str">
            <v>通常+自家用</v>
          </cell>
          <cell r="O113" t="str">
            <v>変更しない</v>
          </cell>
          <cell r="P113" t="str">
            <v>変更しない</v>
          </cell>
          <cell r="Q113" t="str">
            <v>変更しない</v>
          </cell>
          <cell r="R113" t="str">
            <v>×</v>
          </cell>
          <cell r="S113" t="str">
            <v>ﾌｫｰﾏｯﾄ</v>
          </cell>
          <cell r="T113" t="str">
            <v>通常</v>
          </cell>
          <cell r="U113" t="str">
            <v>ﾌｫｰﾏｯﾄ</v>
          </cell>
          <cell r="V113" t="str">
            <v>通常</v>
          </cell>
          <cell r="W113" t="str">
            <v>ﾌｫｰﾏｯﾄ</v>
          </cell>
          <cell r="X113" t="str">
            <v>通常</v>
          </cell>
          <cell r="Y113" t="str">
            <v>埼玉県年金協会会員の皆様へ</v>
          </cell>
          <cell r="AA113" t="str">
            <v>埼玉県年金協会</v>
          </cell>
          <cell r="AB113" t="str">
            <v>丸大食品株式会社</v>
          </cell>
          <cell r="AC113" t="str">
            <v>裏面</v>
          </cell>
          <cell r="AD113" t="str">
            <v>○</v>
          </cell>
          <cell r="AE113" t="str">
            <v>FAX、又は郵送にて</v>
          </cell>
          <cell r="AF113" t="str">
            <v>○</v>
          </cell>
          <cell r="AG113" t="str">
            <v>○</v>
          </cell>
          <cell r="AH113" t="str">
            <v>○</v>
          </cell>
          <cell r="AI113" t="str">
            <v>○</v>
          </cell>
          <cell r="AJ113" t="str">
            <v>○</v>
          </cell>
          <cell r="AK113" t="str">
            <v>○</v>
          </cell>
          <cell r="AL113" t="str">
            <v>○</v>
          </cell>
          <cell r="AM113" t="str">
            <v>○</v>
          </cell>
          <cell r="AN113" t="str">
            <v>○</v>
          </cell>
          <cell r="AO113">
            <v>30</v>
          </cell>
          <cell r="AP113">
            <v>20</v>
          </cell>
          <cell r="AQ113">
            <v>880</v>
          </cell>
          <cell r="AR113" t="str">
            <v>しない</v>
          </cell>
          <cell r="AS113">
            <v>6</v>
          </cell>
          <cell r="AT113">
            <v>11</v>
          </cell>
          <cell r="AU113" t="str">
            <v>埼玉県年金協会</v>
          </cell>
          <cell r="AV113" t="str">
            <v/>
          </cell>
          <cell r="AW113" t="str">
            <v/>
          </cell>
          <cell r="AX113" t="str">
            <v/>
          </cell>
        </row>
        <row r="114">
          <cell r="A114" t="str">
            <v>5471</v>
          </cell>
          <cell r="B114" t="str">
            <v>04-5471</v>
          </cell>
          <cell r="E114" t="str">
            <v>棚橋</v>
          </cell>
          <cell r="F114" t="str">
            <v>5471-0</v>
          </cell>
          <cell r="G114" t="str">
            <v>埼玉県室内装飾事業協同組合</v>
          </cell>
          <cell r="H114">
            <v>7</v>
          </cell>
          <cell r="I114" t="str">
            <v>○</v>
          </cell>
          <cell r="J114" t="str">
            <v>○</v>
          </cell>
          <cell r="K114" t="str">
            <v>ﾌｫｰﾏｯﾄ</v>
          </cell>
          <cell r="L114" t="str">
            <v>通常+自家用</v>
          </cell>
          <cell r="M114" t="str">
            <v>ﾌｫｰﾏｯﾄ</v>
          </cell>
          <cell r="N114" t="str">
            <v>通常+自家用</v>
          </cell>
          <cell r="O114" t="str">
            <v>変更しない</v>
          </cell>
          <cell r="P114" t="str">
            <v>変更しない</v>
          </cell>
          <cell r="Q114" t="str">
            <v>変更しない</v>
          </cell>
          <cell r="R114" t="str">
            <v>◎</v>
          </cell>
          <cell r="S114" t="str">
            <v>ﾌｫｰﾏｯﾄ</v>
          </cell>
          <cell r="T114" t="str">
            <v>通常</v>
          </cell>
          <cell r="U114" t="str">
            <v>ﾌｫｰﾏｯﾄ</v>
          </cell>
          <cell r="V114" t="str">
            <v>通常</v>
          </cell>
          <cell r="W114" t="str">
            <v>ﾌｫｰﾏｯﾄ</v>
          </cell>
          <cell r="X114" t="str">
            <v>通常</v>
          </cell>
          <cell r="Y114" t="str">
            <v>埼玉県室内装飾事業協同組合組合員の皆様へ</v>
          </cell>
          <cell r="AA114" t="str">
            <v>埼玉県室内装飾事業協同組合</v>
          </cell>
          <cell r="AB114" t="str">
            <v>丸大食品株式会社</v>
          </cell>
          <cell r="AC114" t="str">
            <v>裏面</v>
          </cell>
          <cell r="AD114" t="str">
            <v>○</v>
          </cell>
          <cell r="AE114" t="str">
            <v>FAX、又は郵送にて</v>
          </cell>
          <cell r="AF114" t="str">
            <v>○</v>
          </cell>
          <cell r="AG114" t="str">
            <v>○</v>
          </cell>
          <cell r="AH114" t="str">
            <v>○</v>
          </cell>
          <cell r="AI114" t="str">
            <v>○</v>
          </cell>
          <cell r="AJ114" t="str">
            <v>○</v>
          </cell>
          <cell r="AK114" t="str">
            <v>○</v>
          </cell>
          <cell r="AL114" t="str">
            <v>○</v>
          </cell>
          <cell r="AM114" t="str">
            <v>○</v>
          </cell>
          <cell r="AN114" t="str">
            <v>○</v>
          </cell>
          <cell r="AO114">
            <v>30</v>
          </cell>
          <cell r="AP114">
            <v>20</v>
          </cell>
          <cell r="AQ114">
            <v>770</v>
          </cell>
          <cell r="AR114" t="str">
            <v>しない</v>
          </cell>
          <cell r="AS114">
            <v>6</v>
          </cell>
          <cell r="AT114">
            <v>11</v>
          </cell>
          <cell r="AU114" t="str">
            <v>埼玉県室内装飾事業協同組合</v>
          </cell>
          <cell r="AV114" t="str">
            <v/>
          </cell>
          <cell r="AW114" t="str">
            <v/>
          </cell>
          <cell r="AX114" t="str">
            <v/>
          </cell>
        </row>
        <row r="115">
          <cell r="A115" t="str">
            <v>5475</v>
          </cell>
          <cell r="B115" t="str">
            <v>04-5475</v>
          </cell>
          <cell r="E115" t="str">
            <v>棚橋</v>
          </cell>
          <cell r="F115" t="str">
            <v>5475-0</v>
          </cell>
          <cell r="G115" t="str">
            <v>（社）埼玉県建築士事務所協会</v>
          </cell>
          <cell r="H115">
            <v>9</v>
          </cell>
          <cell r="I115" t="str">
            <v>○</v>
          </cell>
          <cell r="J115" t="str">
            <v>○</v>
          </cell>
          <cell r="K115" t="str">
            <v>ﾌｫｰﾏｯﾄ</v>
          </cell>
          <cell r="L115" t="str">
            <v>通常+自家用</v>
          </cell>
          <cell r="M115" t="str">
            <v>ﾌｫｰﾏｯﾄ</v>
          </cell>
          <cell r="N115" t="str">
            <v>通常+自家用</v>
          </cell>
          <cell r="O115" t="str">
            <v>変更しない</v>
          </cell>
          <cell r="P115" t="str">
            <v>変更しない</v>
          </cell>
          <cell r="Q115" t="str">
            <v>変更しない</v>
          </cell>
          <cell r="R115" t="str">
            <v>◎</v>
          </cell>
          <cell r="S115" t="str">
            <v>ﾌｫｰﾏｯﾄ</v>
          </cell>
          <cell r="T115" t="str">
            <v>通常</v>
          </cell>
          <cell r="U115" t="str">
            <v>ﾌｫｰﾏｯﾄ</v>
          </cell>
          <cell r="V115" t="str">
            <v>通常</v>
          </cell>
          <cell r="W115" t="str">
            <v>ﾌｫｰﾏｯﾄ</v>
          </cell>
          <cell r="X115" t="str">
            <v>通常</v>
          </cell>
          <cell r="Y115" t="str">
            <v>埼玉県建築士事務所協会の皆様へ</v>
          </cell>
          <cell r="AA115" t="str">
            <v/>
          </cell>
          <cell r="AB115" t="str">
            <v>賛助会員　丸大食品株式会社</v>
          </cell>
          <cell r="AC115" t="str">
            <v>裏面</v>
          </cell>
          <cell r="AD115" t="str">
            <v>○</v>
          </cell>
          <cell r="AE115" t="str">
            <v>FAX、又は郵送にて</v>
          </cell>
          <cell r="AF115" t="str">
            <v>○</v>
          </cell>
          <cell r="AG115" t="str">
            <v>○</v>
          </cell>
          <cell r="AH115" t="str">
            <v>○</v>
          </cell>
          <cell r="AI115" t="str">
            <v>○</v>
          </cell>
          <cell r="AJ115" t="str">
            <v>○</v>
          </cell>
          <cell r="AK115" t="str">
            <v>○</v>
          </cell>
          <cell r="AL115" t="str">
            <v>○</v>
          </cell>
          <cell r="AM115" t="str">
            <v>○</v>
          </cell>
          <cell r="AN115" t="str">
            <v>○</v>
          </cell>
          <cell r="AO115">
            <v>30</v>
          </cell>
          <cell r="AP115">
            <v>20</v>
          </cell>
          <cell r="AQ115">
            <v>880</v>
          </cell>
          <cell r="AR115" t="str">
            <v>しない</v>
          </cell>
          <cell r="AS115">
            <v>6</v>
          </cell>
          <cell r="AT115">
            <v>11</v>
          </cell>
          <cell r="AU115" t="str">
            <v>（社）埼玉県建築士事務所協会</v>
          </cell>
          <cell r="AV115" t="str">
            <v/>
          </cell>
          <cell r="AW115" t="str">
            <v/>
          </cell>
          <cell r="AX115" t="str">
            <v/>
          </cell>
        </row>
        <row r="116">
          <cell r="A116" t="str">
            <v>5478</v>
          </cell>
          <cell r="B116" t="str">
            <v>04-5478</v>
          </cell>
          <cell r="E116" t="str">
            <v>棚橋</v>
          </cell>
          <cell r="F116" t="str">
            <v>5478-0</v>
          </cell>
          <cell r="G116" t="str">
            <v>埼玉弁護士協同組合</v>
          </cell>
          <cell r="H116">
            <v>12</v>
          </cell>
          <cell r="I116" t="str">
            <v>○</v>
          </cell>
          <cell r="J116" t="str">
            <v>○</v>
          </cell>
          <cell r="K116" t="str">
            <v>ﾌｫｰﾏｯﾄ</v>
          </cell>
          <cell r="L116" t="str">
            <v>通常+自家用</v>
          </cell>
          <cell r="M116" t="str">
            <v>ﾌｫｰﾏｯﾄ</v>
          </cell>
          <cell r="N116" t="str">
            <v>通常+自家用</v>
          </cell>
          <cell r="O116" t="str">
            <v>変更しない</v>
          </cell>
          <cell r="P116" t="str">
            <v>変更しない</v>
          </cell>
          <cell r="Q116" t="str">
            <v>変更しない</v>
          </cell>
          <cell r="R116" t="str">
            <v>◎</v>
          </cell>
          <cell r="S116" t="str">
            <v>ﾌｫｰﾏｯﾄ</v>
          </cell>
          <cell r="T116" t="str">
            <v>通常</v>
          </cell>
          <cell r="U116" t="str">
            <v>ﾌｫｰﾏｯﾄ</v>
          </cell>
          <cell r="V116" t="str">
            <v>通常</v>
          </cell>
          <cell r="W116" t="str">
            <v>ﾌｫｰﾏｯﾄ</v>
          </cell>
          <cell r="X116" t="str">
            <v>通常</v>
          </cell>
          <cell r="Y116" t="str">
            <v>埼玉弁護士協同組合の皆様へ</v>
          </cell>
          <cell r="AA116" t="str">
            <v/>
          </cell>
          <cell r="AB116" t="str">
            <v>丸大食品株式会社</v>
          </cell>
          <cell r="AC116" t="str">
            <v>裏面</v>
          </cell>
          <cell r="AD116" t="str">
            <v>○</v>
          </cell>
          <cell r="AE116" t="str">
            <v>FAX、又は郵送にて</v>
          </cell>
          <cell r="AF116" t="str">
            <v>○</v>
          </cell>
          <cell r="AG116" t="str">
            <v>○</v>
          </cell>
          <cell r="AH116" t="str">
            <v>○</v>
          </cell>
          <cell r="AI116" t="str">
            <v>○</v>
          </cell>
          <cell r="AJ116" t="str">
            <v>○</v>
          </cell>
          <cell r="AK116" t="str">
            <v>○</v>
          </cell>
          <cell r="AL116" t="str">
            <v>○</v>
          </cell>
          <cell r="AM116" t="str">
            <v>○</v>
          </cell>
          <cell r="AN116" t="str">
            <v>○</v>
          </cell>
          <cell r="AO116">
            <v>30</v>
          </cell>
          <cell r="AP116">
            <v>20</v>
          </cell>
          <cell r="AQ116">
            <v>880</v>
          </cell>
          <cell r="AR116" t="str">
            <v>しない</v>
          </cell>
          <cell r="AS116">
            <v>6</v>
          </cell>
          <cell r="AT116">
            <v>11</v>
          </cell>
          <cell r="AU116" t="str">
            <v>埼玉県弁護士協同組合</v>
          </cell>
          <cell r="AV116" t="str">
            <v>16</v>
          </cell>
          <cell r="AW116" t="str">
            <v/>
          </cell>
          <cell r="AX116" t="str">
            <v/>
          </cell>
        </row>
        <row r="117">
          <cell r="A117" t="str">
            <v>5489</v>
          </cell>
          <cell r="B117" t="str">
            <v>04-5489</v>
          </cell>
          <cell r="E117" t="str">
            <v>棚橋</v>
          </cell>
          <cell r="F117" t="str">
            <v>5489-0</v>
          </cell>
          <cell r="G117" t="str">
            <v>立川京王閣競輪従事員共済会支部</v>
          </cell>
          <cell r="H117">
            <v>7</v>
          </cell>
          <cell r="I117" t="str">
            <v>○</v>
          </cell>
          <cell r="J117" t="str">
            <v>○</v>
          </cell>
          <cell r="K117" t="str">
            <v>ﾌｫｰﾏｯﾄ</v>
          </cell>
          <cell r="L117" t="str">
            <v>企業名なし(770)</v>
          </cell>
          <cell r="M117" t="str">
            <v>ﾌｫｰﾏｯﾄ</v>
          </cell>
          <cell r="N117" t="str">
            <v>企業名なし(770)</v>
          </cell>
          <cell r="O117" t="str">
            <v>変更しない</v>
          </cell>
          <cell r="P117" t="str">
            <v>変更しない</v>
          </cell>
          <cell r="Q117" t="str">
            <v>変更しない</v>
          </cell>
          <cell r="R117" t="str">
            <v>×</v>
          </cell>
          <cell r="S117" t="str">
            <v/>
          </cell>
          <cell r="T117" t="str">
            <v/>
          </cell>
          <cell r="U117" t="str">
            <v/>
          </cell>
          <cell r="W117" t="str">
            <v/>
          </cell>
          <cell r="X117" t="str">
            <v/>
          </cell>
          <cell r="Y117" t="str">
            <v>お客様各位</v>
          </cell>
          <cell r="AA117" t="str">
            <v/>
          </cell>
          <cell r="AB117" t="str">
            <v>丸大食品株式会社</v>
          </cell>
          <cell r="AC117" t="str">
            <v/>
          </cell>
          <cell r="AD117" t="str">
            <v>○</v>
          </cell>
          <cell r="AE117" t="str">
            <v/>
          </cell>
          <cell r="AF117" t="str">
            <v/>
          </cell>
          <cell r="AG117" t="str">
            <v/>
          </cell>
          <cell r="AH117" t="str">
            <v>○</v>
          </cell>
          <cell r="AI117" t="str">
            <v>○</v>
          </cell>
          <cell r="AJ117" t="str">
            <v>○</v>
          </cell>
          <cell r="AK117" t="str">
            <v>○</v>
          </cell>
          <cell r="AL117" t="str">
            <v>○</v>
          </cell>
          <cell r="AM117" t="str">
            <v>○</v>
          </cell>
          <cell r="AN117" t="str">
            <v>○</v>
          </cell>
          <cell r="AO117">
            <v>30</v>
          </cell>
          <cell r="AP117">
            <v>20</v>
          </cell>
          <cell r="AQ117">
            <v>770</v>
          </cell>
          <cell r="AR117" t="str">
            <v>しない</v>
          </cell>
          <cell r="AS117">
            <v>6</v>
          </cell>
          <cell r="AT117">
            <v>11</v>
          </cell>
          <cell r="AU117" t="str">
            <v/>
          </cell>
          <cell r="AV117" t="str">
            <v/>
          </cell>
          <cell r="AW117" t="str">
            <v/>
          </cell>
          <cell r="AX117" t="str">
            <v/>
          </cell>
        </row>
        <row r="118">
          <cell r="A118" t="str">
            <v>5530</v>
          </cell>
          <cell r="B118" t="str">
            <v>04-5530</v>
          </cell>
          <cell r="E118" t="str">
            <v>棚橋</v>
          </cell>
          <cell r="F118" t="str">
            <v>5530-0</v>
          </cell>
          <cell r="G118" t="str">
            <v>埼玉県税理士協同組合</v>
          </cell>
          <cell r="H118">
            <v>132</v>
          </cell>
          <cell r="I118" t="str">
            <v>○</v>
          </cell>
          <cell r="J118" t="str">
            <v>○</v>
          </cell>
          <cell r="K118" t="str">
            <v>ﾌｫｰﾏｯﾄ</v>
          </cell>
          <cell r="L118" t="str">
            <v>通常+自家用</v>
          </cell>
          <cell r="M118" t="str">
            <v>ﾌｫｰﾏｯﾄ</v>
          </cell>
          <cell r="N118" t="str">
            <v>通常+自家用</v>
          </cell>
          <cell r="O118" t="str">
            <v>変更しない</v>
          </cell>
          <cell r="P118" t="str">
            <v>変更しない</v>
          </cell>
          <cell r="Q118" t="str">
            <v>変更しない</v>
          </cell>
          <cell r="R118" t="str">
            <v>◎</v>
          </cell>
          <cell r="S118" t="str">
            <v>ﾌｫｰﾏｯﾄ</v>
          </cell>
          <cell r="T118" t="str">
            <v>通常</v>
          </cell>
          <cell r="U118" t="str">
            <v>ﾌｫｰﾏｯﾄ</v>
          </cell>
          <cell r="V118" t="str">
            <v>通常</v>
          </cell>
          <cell r="W118" t="str">
            <v>ﾌｫｰﾏｯﾄ</v>
          </cell>
          <cell r="X118" t="str">
            <v>通常</v>
          </cell>
          <cell r="Y118" t="str">
            <v>組合員の皆様へ</v>
          </cell>
          <cell r="AA118" t="str">
            <v/>
          </cell>
          <cell r="AB118" t="str">
            <v>埼玉県税理士協同組合</v>
          </cell>
          <cell r="AC118" t="str">
            <v>裏面</v>
          </cell>
          <cell r="AD118" t="str">
            <v>○</v>
          </cell>
          <cell r="AE118" t="str">
            <v>FAXにて</v>
          </cell>
          <cell r="AF118" t="str">
            <v>○</v>
          </cell>
          <cell r="AG118" t="str">
            <v>○</v>
          </cell>
          <cell r="AH118" t="str">
            <v>○</v>
          </cell>
          <cell r="AI118" t="str">
            <v>○</v>
          </cell>
          <cell r="AJ118" t="str">
            <v>○</v>
          </cell>
          <cell r="AK118" t="str">
            <v>○</v>
          </cell>
          <cell r="AL118" t="str">
            <v>○</v>
          </cell>
          <cell r="AM118" t="str">
            <v>○</v>
          </cell>
          <cell r="AN118" t="str">
            <v>○</v>
          </cell>
          <cell r="AO118">
            <v>30</v>
          </cell>
          <cell r="AP118">
            <v>20</v>
          </cell>
          <cell r="AQ118">
            <v>880</v>
          </cell>
          <cell r="AR118" t="str">
            <v>しない</v>
          </cell>
          <cell r="AS118">
            <v>6</v>
          </cell>
          <cell r="AT118">
            <v>10</v>
          </cell>
          <cell r="AU118" t="str">
            <v>埼玉県税理士協同組合</v>
          </cell>
          <cell r="AV118" t="str">
            <v>16</v>
          </cell>
          <cell r="AW118" t="str">
            <v/>
          </cell>
          <cell r="AX118" t="str">
            <v/>
          </cell>
        </row>
        <row r="119">
          <cell r="A119" t="str">
            <v>5763</v>
          </cell>
          <cell r="B119" t="str">
            <v>04-5763</v>
          </cell>
          <cell r="E119" t="str">
            <v>棚橋</v>
          </cell>
          <cell r="F119" t="str">
            <v>5763-0</v>
          </cell>
          <cell r="G119" t="str">
            <v>４コース職域末／翌／末</v>
          </cell>
          <cell r="H119">
            <v>1</v>
          </cell>
          <cell r="I119" t="str">
            <v>×</v>
          </cell>
        </row>
        <row r="120">
          <cell r="A120" t="str">
            <v>6001-1</v>
          </cell>
          <cell r="B120" t="str">
            <v>04-6001-1</v>
          </cell>
          <cell r="E120" t="str">
            <v>棚橋</v>
          </cell>
          <cell r="F120" t="str">
            <v>6001-1</v>
          </cell>
          <cell r="G120" t="str">
            <v>株式会社東昇</v>
          </cell>
          <cell r="H120">
            <v>2</v>
          </cell>
          <cell r="I120" t="str">
            <v>×</v>
          </cell>
          <cell r="J120" t="str">
            <v>○</v>
          </cell>
          <cell r="K120" t="str">
            <v>ﾌｫｰﾏｯﾄ</v>
          </cell>
          <cell r="L120" t="str">
            <v>通常+自家用</v>
          </cell>
          <cell r="M120" t="str">
            <v>ﾌｫｰﾏｯﾄ</v>
          </cell>
          <cell r="N120" t="str">
            <v>通常+自家用</v>
          </cell>
          <cell r="O120" t="str">
            <v>変更しない</v>
          </cell>
          <cell r="P120" t="str">
            <v>変更しない</v>
          </cell>
          <cell r="Q120" t="str">
            <v>変更しない</v>
          </cell>
          <cell r="R120" t="str">
            <v>×</v>
          </cell>
          <cell r="Y120" t="str">
            <v>株式会社東昇　様</v>
          </cell>
          <cell r="AB120" t="str">
            <v>丸大食品株式会社</v>
          </cell>
          <cell r="AC120" t="str">
            <v>別紙</v>
          </cell>
          <cell r="AH120" t="str">
            <v>○</v>
          </cell>
          <cell r="AI120" t="str">
            <v>○</v>
          </cell>
          <cell r="AJ120" t="str">
            <v>○</v>
          </cell>
          <cell r="AK120" t="str">
            <v>○</v>
          </cell>
          <cell r="AL120" t="str">
            <v>○</v>
          </cell>
          <cell r="AM120" t="str">
            <v>○</v>
          </cell>
          <cell r="AN120" t="str">
            <v>○</v>
          </cell>
          <cell r="AO120">
            <v>30</v>
          </cell>
          <cell r="AP120">
            <v>20</v>
          </cell>
          <cell r="AQ120">
            <v>770</v>
          </cell>
          <cell r="AR120" t="str">
            <v>しない</v>
          </cell>
          <cell r="AS120">
            <v>6</v>
          </cell>
          <cell r="AT120">
            <v>10</v>
          </cell>
        </row>
        <row r="121">
          <cell r="A121" t="str">
            <v>6084</v>
          </cell>
          <cell r="B121" t="str">
            <v>04-6084</v>
          </cell>
          <cell r="E121" t="str">
            <v>棚橋</v>
          </cell>
          <cell r="F121" t="str">
            <v>6084-0</v>
          </cell>
          <cell r="G121" t="str">
            <v>神奈川県柔道整復師協同組合</v>
          </cell>
          <cell r="H121">
            <v>19</v>
          </cell>
          <cell r="I121" t="str">
            <v>○</v>
          </cell>
          <cell r="J121" t="str">
            <v>○</v>
          </cell>
          <cell r="K121" t="str">
            <v>ﾌｫｰﾏｯﾄ</v>
          </cell>
          <cell r="L121" t="str">
            <v>通常+自家用</v>
          </cell>
          <cell r="M121" t="str">
            <v>ﾌｫｰﾏｯﾄ</v>
          </cell>
          <cell r="N121" t="str">
            <v>通常+自家用</v>
          </cell>
          <cell r="O121" t="str">
            <v>変更しない</v>
          </cell>
          <cell r="P121" t="str">
            <v>変更しない</v>
          </cell>
          <cell r="Q121" t="str">
            <v>変更しない</v>
          </cell>
          <cell r="R121" t="str">
            <v>◎</v>
          </cell>
          <cell r="S121" t="str">
            <v>ﾌｫｰﾏｯﾄ</v>
          </cell>
          <cell r="T121" t="str">
            <v>通常</v>
          </cell>
          <cell r="U121" t="str">
            <v>ﾌｫｰﾏｯﾄ</v>
          </cell>
          <cell r="V121" t="str">
            <v>通常</v>
          </cell>
          <cell r="W121" t="str">
            <v>ﾌｫｰﾏｯﾄ</v>
          </cell>
          <cell r="X121" t="str">
            <v>通常</v>
          </cell>
          <cell r="Y121" t="str">
            <v>神奈川県柔道整復師協同組合の皆様へ</v>
          </cell>
          <cell r="AA121" t="str">
            <v/>
          </cell>
          <cell r="AB121" t="str">
            <v>賛助会員　丸大食品株式会社</v>
          </cell>
          <cell r="AC121" t="str">
            <v>裏面</v>
          </cell>
          <cell r="AD121" t="str">
            <v>○</v>
          </cell>
          <cell r="AE121" t="str">
            <v>FAXにて</v>
          </cell>
          <cell r="AF121" t="str">
            <v>○</v>
          </cell>
          <cell r="AG121" t="str">
            <v>○</v>
          </cell>
          <cell r="AH121" t="str">
            <v>○</v>
          </cell>
          <cell r="AI121" t="str">
            <v>○</v>
          </cell>
          <cell r="AJ121" t="str">
            <v>○</v>
          </cell>
          <cell r="AK121" t="str">
            <v>○</v>
          </cell>
          <cell r="AL121" t="str">
            <v>○</v>
          </cell>
          <cell r="AM121" t="str">
            <v>○</v>
          </cell>
          <cell r="AN121" t="str">
            <v>○</v>
          </cell>
          <cell r="AO121">
            <v>30</v>
          </cell>
          <cell r="AP121">
            <v>20</v>
          </cell>
          <cell r="AQ121">
            <v>880</v>
          </cell>
          <cell r="AR121" t="str">
            <v>しない</v>
          </cell>
          <cell r="AS121">
            <v>6</v>
          </cell>
          <cell r="AT121">
            <v>10</v>
          </cell>
          <cell r="AU121" t="str">
            <v>神奈川県柔道整復師協同組合</v>
          </cell>
          <cell r="AV121" t="str">
            <v>14</v>
          </cell>
          <cell r="AW121" t="str">
            <v/>
          </cell>
          <cell r="AX121" t="str">
            <v/>
          </cell>
        </row>
        <row r="122">
          <cell r="A122" t="str">
            <v>6086</v>
          </cell>
          <cell r="B122" t="str">
            <v>04-6086</v>
          </cell>
          <cell r="E122" t="str">
            <v>棚橋</v>
          </cell>
          <cell r="F122" t="str">
            <v>6086-0</v>
          </cell>
          <cell r="G122" t="str">
            <v>神奈川県浴場商業協同組合</v>
          </cell>
          <cell r="H122">
            <v>13</v>
          </cell>
          <cell r="I122" t="str">
            <v>○</v>
          </cell>
          <cell r="J122" t="str">
            <v>○</v>
          </cell>
          <cell r="K122" t="str">
            <v>ﾌｫｰﾏｯﾄ</v>
          </cell>
          <cell r="L122" t="str">
            <v>通常+自家用</v>
          </cell>
          <cell r="M122" t="str">
            <v>ﾌｫｰﾏｯﾄ</v>
          </cell>
          <cell r="N122" t="str">
            <v>通常+自家用</v>
          </cell>
          <cell r="O122" t="str">
            <v>変更しない</v>
          </cell>
          <cell r="P122" t="str">
            <v>変更しない</v>
          </cell>
          <cell r="Q122" t="str">
            <v>変更しない</v>
          </cell>
          <cell r="R122" t="str">
            <v>○</v>
          </cell>
          <cell r="S122" t="str">
            <v>ﾌｫｰﾏｯﾄ</v>
          </cell>
          <cell r="T122" t="str">
            <v>通常</v>
          </cell>
          <cell r="U122" t="str">
            <v>ﾌｫｰﾏｯﾄ</v>
          </cell>
          <cell r="V122" t="str">
            <v>通常</v>
          </cell>
          <cell r="W122" t="str">
            <v>ﾌｫｰﾏｯﾄ</v>
          </cell>
          <cell r="X122" t="str">
            <v>通常</v>
          </cell>
          <cell r="Y122" t="str">
            <v>神奈川県浴場商業協同組合の皆様へ</v>
          </cell>
          <cell r="AA122" t="str">
            <v/>
          </cell>
          <cell r="AB122" t="str">
            <v>丸大食品株式会社</v>
          </cell>
          <cell r="AC122" t="str">
            <v>裏面</v>
          </cell>
          <cell r="AD122" t="str">
            <v>○</v>
          </cell>
          <cell r="AE122" t="str">
            <v>FAXにて</v>
          </cell>
          <cell r="AF122" t="str">
            <v>○</v>
          </cell>
          <cell r="AG122" t="str">
            <v>○</v>
          </cell>
          <cell r="AH122" t="str">
            <v>○</v>
          </cell>
          <cell r="AI122" t="str">
            <v>○</v>
          </cell>
          <cell r="AJ122" t="str">
            <v>○</v>
          </cell>
          <cell r="AK122" t="str">
            <v>○</v>
          </cell>
          <cell r="AL122" t="str">
            <v>○</v>
          </cell>
          <cell r="AM122" t="str">
            <v>○</v>
          </cell>
          <cell r="AN122" t="str">
            <v>○</v>
          </cell>
          <cell r="AO122">
            <v>30</v>
          </cell>
          <cell r="AP122">
            <v>20</v>
          </cell>
          <cell r="AQ122">
            <v>880</v>
          </cell>
          <cell r="AR122" t="str">
            <v>しない</v>
          </cell>
          <cell r="AS122">
            <v>6</v>
          </cell>
          <cell r="AT122">
            <v>11</v>
          </cell>
          <cell r="AU122" t="str">
            <v>神奈川県浴場商業協同組合</v>
          </cell>
          <cell r="AV122" t="str">
            <v>14</v>
          </cell>
          <cell r="AW122" t="str">
            <v/>
          </cell>
          <cell r="AX122" t="str">
            <v/>
          </cell>
        </row>
        <row r="123">
          <cell r="A123" t="str">
            <v>6117</v>
          </cell>
          <cell r="B123" t="str">
            <v>04-6117</v>
          </cell>
          <cell r="E123" t="str">
            <v>棚橋</v>
          </cell>
          <cell r="F123" t="str">
            <v>6117-0</v>
          </cell>
          <cell r="G123" t="str">
            <v>コープランド東京</v>
          </cell>
          <cell r="H123">
            <v>17</v>
          </cell>
          <cell r="I123" t="str">
            <v>×</v>
          </cell>
          <cell r="J123" t="str">
            <v>×</v>
          </cell>
          <cell r="K123" t="str">
            <v>なし</v>
          </cell>
          <cell r="L123" t="str">
            <v/>
          </cell>
          <cell r="M123" t="str">
            <v>なし</v>
          </cell>
          <cell r="N123" t="str">
            <v/>
          </cell>
          <cell r="O123" t="str">
            <v>変更する</v>
          </cell>
          <cell r="P123" t="str">
            <v>変更する</v>
          </cell>
          <cell r="Q123" t="str">
            <v/>
          </cell>
          <cell r="R123" t="str">
            <v>×</v>
          </cell>
          <cell r="S123" t="str">
            <v>必要なし</v>
          </cell>
          <cell r="U123" t="str">
            <v>必要なし</v>
          </cell>
          <cell r="V123" t="str">
            <v/>
          </cell>
          <cell r="W123" t="str">
            <v>必要なし</v>
          </cell>
          <cell r="X123" t="str">
            <v/>
          </cell>
          <cell r="Y123" t="str">
            <v/>
          </cell>
          <cell r="Z123" t="str">
            <v/>
          </cell>
          <cell r="AA123" t="str">
            <v/>
          </cell>
          <cell r="AB123" t="str">
            <v/>
          </cell>
          <cell r="AC123" t="str">
            <v/>
          </cell>
          <cell r="AD123" t="str">
            <v/>
          </cell>
          <cell r="AE123" t="str">
            <v/>
          </cell>
          <cell r="AF123" t="str">
            <v/>
          </cell>
          <cell r="AG123" t="str">
            <v/>
          </cell>
          <cell r="AH123" t="str">
            <v>○</v>
          </cell>
          <cell r="AI123" t="str">
            <v>○</v>
          </cell>
          <cell r="AJ123" t="str">
            <v/>
          </cell>
          <cell r="AK123" t="str">
            <v/>
          </cell>
          <cell r="AL123" t="str">
            <v/>
          </cell>
          <cell r="AM123" t="str">
            <v/>
          </cell>
          <cell r="AN123" t="str">
            <v>○</v>
          </cell>
          <cell r="AO123">
            <v>30</v>
          </cell>
          <cell r="AP123">
            <v>20</v>
          </cell>
          <cell r="AQ123" t="str">
            <v>無料</v>
          </cell>
          <cell r="AR123" t="str">
            <v>しない</v>
          </cell>
          <cell r="AS123" t="str">
            <v/>
          </cell>
          <cell r="AT123" t="str">
            <v/>
          </cell>
          <cell r="AU123" t="str">
            <v/>
          </cell>
          <cell r="AV123" t="str">
            <v/>
          </cell>
          <cell r="AW123" t="str">
            <v/>
          </cell>
          <cell r="AX123" t="str">
            <v/>
          </cell>
        </row>
        <row r="124">
          <cell r="A124" t="str">
            <v>6148</v>
          </cell>
          <cell r="B124" t="str">
            <v>04-6148</v>
          </cell>
          <cell r="E124" t="str">
            <v>棚橋</v>
          </cell>
          <cell r="F124" t="str">
            <v>6148-0</v>
          </cell>
          <cell r="G124" t="str">
            <v>江東産業連盟</v>
          </cell>
          <cell r="H124">
            <v>27</v>
          </cell>
          <cell r="I124" t="str">
            <v>○</v>
          </cell>
          <cell r="J124" t="str">
            <v>○</v>
          </cell>
          <cell r="K124" t="str">
            <v>ﾌｫｰﾏｯﾄ</v>
          </cell>
          <cell r="L124" t="str">
            <v>通常+自家用</v>
          </cell>
          <cell r="M124" t="str">
            <v>ﾌｫｰﾏｯﾄ</v>
          </cell>
          <cell r="N124" t="str">
            <v>通常+自家用</v>
          </cell>
          <cell r="O124" t="str">
            <v>変更しない</v>
          </cell>
          <cell r="P124" t="str">
            <v>変更しない</v>
          </cell>
          <cell r="Q124" t="str">
            <v>変更しない</v>
          </cell>
          <cell r="R124" t="str">
            <v>◎</v>
          </cell>
          <cell r="S124" t="str">
            <v>ﾌｫｰﾏｯﾄ</v>
          </cell>
          <cell r="T124" t="str">
            <v>通常</v>
          </cell>
          <cell r="U124" t="str">
            <v>ﾌｫｰﾏｯﾄ</v>
          </cell>
          <cell r="V124" t="str">
            <v>通常</v>
          </cell>
          <cell r="W124" t="str">
            <v>ﾌｫｰﾏｯﾄ</v>
          </cell>
          <cell r="X124" t="str">
            <v>通常</v>
          </cell>
          <cell r="Y124" t="str">
            <v>江東産業連盟会員の皆様へ</v>
          </cell>
          <cell r="AA124" t="str">
            <v/>
          </cell>
          <cell r="AB124" t="str">
            <v>会員会社・丸大食品(株)</v>
          </cell>
          <cell r="AC124" t="str">
            <v>裏面</v>
          </cell>
          <cell r="AD124" t="str">
            <v>○</v>
          </cell>
          <cell r="AE124" t="str">
            <v>FAXにて</v>
          </cell>
          <cell r="AF124" t="str">
            <v>○</v>
          </cell>
          <cell r="AG124" t="str">
            <v>○</v>
          </cell>
          <cell r="AH124" t="str">
            <v>○</v>
          </cell>
          <cell r="AI124" t="str">
            <v>○</v>
          </cell>
          <cell r="AJ124" t="str">
            <v>○</v>
          </cell>
          <cell r="AK124" t="str">
            <v>○</v>
          </cell>
          <cell r="AL124" t="str">
            <v>○</v>
          </cell>
          <cell r="AM124" t="str">
            <v>○</v>
          </cell>
          <cell r="AN124" t="str">
            <v>○</v>
          </cell>
          <cell r="AO124">
            <v>30</v>
          </cell>
          <cell r="AP124">
            <v>20</v>
          </cell>
          <cell r="AQ124">
            <v>880</v>
          </cell>
          <cell r="AR124" t="str">
            <v>しない</v>
          </cell>
          <cell r="AS124">
            <v>6</v>
          </cell>
          <cell r="AT124">
            <v>11</v>
          </cell>
          <cell r="AU124" t="str">
            <v>東京都江東産業連盟</v>
          </cell>
          <cell r="AV124" t="str">
            <v>15</v>
          </cell>
          <cell r="AW124" t="str">
            <v/>
          </cell>
          <cell r="AX124" t="str">
            <v/>
          </cell>
        </row>
        <row r="125">
          <cell r="A125" t="str">
            <v>6148-1</v>
          </cell>
          <cell r="B125" t="str">
            <v>04-6148-1</v>
          </cell>
          <cell r="E125" t="str">
            <v>棚橋</v>
          </cell>
          <cell r="F125" t="str">
            <v>6148-1</v>
          </cell>
          <cell r="G125" t="str">
            <v>株式会社　紀ノ川亭</v>
          </cell>
          <cell r="H125">
            <v>1</v>
          </cell>
          <cell r="I125" t="str">
            <v>○</v>
          </cell>
          <cell r="J125" t="str">
            <v>○</v>
          </cell>
          <cell r="K125" t="str">
            <v>ﾌｫｰﾏｯﾄ</v>
          </cell>
          <cell r="L125" t="str">
            <v>通常+自家用</v>
          </cell>
          <cell r="M125" t="str">
            <v>ﾌｫｰﾏｯﾄ</v>
          </cell>
          <cell r="N125" t="str">
            <v>通常+自家用</v>
          </cell>
          <cell r="O125" t="str">
            <v>変更しない</v>
          </cell>
          <cell r="P125" t="str">
            <v>変更しない</v>
          </cell>
          <cell r="Q125" t="str">
            <v>変更しない</v>
          </cell>
          <cell r="R125" t="str">
            <v>×</v>
          </cell>
          <cell r="S125" t="str">
            <v>必要なし</v>
          </cell>
          <cell r="U125" t="str">
            <v>必要なし</v>
          </cell>
          <cell r="W125" t="str">
            <v>必要なし</v>
          </cell>
          <cell r="Y125" t="str">
            <v>株式会社　紀ノ川亭　様</v>
          </cell>
          <cell r="Z125" t="str">
            <v/>
          </cell>
          <cell r="AA125" t="str">
            <v/>
          </cell>
          <cell r="AB125" t="str">
            <v>会員会社・丸大食品(株)</v>
          </cell>
          <cell r="AC125" t="str">
            <v/>
          </cell>
          <cell r="AD125" t="str">
            <v>○</v>
          </cell>
          <cell r="AE125" t="str">
            <v/>
          </cell>
          <cell r="AF125" t="str">
            <v/>
          </cell>
          <cell r="AG125" t="str">
            <v/>
          </cell>
          <cell r="AH125" t="str">
            <v>○</v>
          </cell>
          <cell r="AI125" t="str">
            <v>○</v>
          </cell>
          <cell r="AJ125" t="str">
            <v>○</v>
          </cell>
          <cell r="AK125" t="str">
            <v>○</v>
          </cell>
          <cell r="AL125" t="str">
            <v>○</v>
          </cell>
          <cell r="AM125" t="str">
            <v>○</v>
          </cell>
          <cell r="AN125" t="str">
            <v>○</v>
          </cell>
          <cell r="AO125">
            <v>30</v>
          </cell>
          <cell r="AP125">
            <v>20</v>
          </cell>
          <cell r="AQ125">
            <v>583</v>
          </cell>
          <cell r="AR125" t="str">
            <v>しない</v>
          </cell>
          <cell r="AS125" t="str">
            <v/>
          </cell>
          <cell r="AT125" t="str">
            <v/>
          </cell>
          <cell r="AU125" t="str">
            <v/>
          </cell>
          <cell r="AV125" t="str">
            <v/>
          </cell>
          <cell r="AW125" t="str">
            <v/>
          </cell>
          <cell r="AX125" t="str">
            <v/>
          </cell>
        </row>
        <row r="126">
          <cell r="A126" t="str">
            <v>6169</v>
          </cell>
          <cell r="B126" t="str">
            <v>04-6169</v>
          </cell>
          <cell r="E126" t="str">
            <v>棚橋</v>
          </cell>
          <cell r="F126" t="str">
            <v>6169-0</v>
          </cell>
          <cell r="G126" t="str">
            <v>東京建設従業員組合</v>
          </cell>
          <cell r="H126">
            <v>89</v>
          </cell>
          <cell r="I126" t="str">
            <v>○</v>
          </cell>
          <cell r="J126" t="str">
            <v>○</v>
          </cell>
          <cell r="K126" t="str">
            <v>ﾌｫｰﾏｯﾄ</v>
          </cell>
          <cell r="L126" t="str">
            <v>通常+自家用</v>
          </cell>
          <cell r="M126" t="str">
            <v>ﾌｫｰﾏｯﾄ</v>
          </cell>
          <cell r="N126" t="str">
            <v>通常+自家用</v>
          </cell>
          <cell r="O126" t="str">
            <v>変更しない</v>
          </cell>
          <cell r="P126" t="str">
            <v>変更しない</v>
          </cell>
          <cell r="Q126" t="str">
            <v>変更しない</v>
          </cell>
          <cell r="R126" t="str">
            <v>◎</v>
          </cell>
          <cell r="S126" t="str">
            <v>ﾌｫｰﾏｯﾄ</v>
          </cell>
          <cell r="T126" t="str">
            <v>通常</v>
          </cell>
          <cell r="U126" t="str">
            <v>ﾌｫｰﾏｯﾄ</v>
          </cell>
          <cell r="V126" t="str">
            <v>通常</v>
          </cell>
          <cell r="W126" t="str">
            <v>ﾌｫｰﾏｯﾄ</v>
          </cell>
          <cell r="X126" t="str">
            <v>通常</v>
          </cell>
          <cell r="Y126" t="str">
            <v>東京建設従業員組合の皆様へ</v>
          </cell>
          <cell r="AA126" t="str">
            <v/>
          </cell>
          <cell r="AB126" t="str">
            <v>丸大食品株式会社</v>
          </cell>
          <cell r="AC126" t="str">
            <v>裏面</v>
          </cell>
          <cell r="AD126" t="str">
            <v>○</v>
          </cell>
          <cell r="AE126" t="str">
            <v>FAXにて</v>
          </cell>
          <cell r="AF126" t="str">
            <v>○</v>
          </cell>
          <cell r="AG126" t="str">
            <v>○</v>
          </cell>
          <cell r="AH126" t="str">
            <v>○</v>
          </cell>
          <cell r="AI126" t="str">
            <v>○</v>
          </cell>
          <cell r="AJ126" t="str">
            <v>○</v>
          </cell>
          <cell r="AK126" t="str">
            <v>○</v>
          </cell>
          <cell r="AL126" t="str">
            <v>○</v>
          </cell>
          <cell r="AM126" t="str">
            <v>○</v>
          </cell>
          <cell r="AN126" t="str">
            <v>○</v>
          </cell>
          <cell r="AO126">
            <v>30</v>
          </cell>
          <cell r="AP126">
            <v>20</v>
          </cell>
          <cell r="AQ126">
            <v>770</v>
          </cell>
          <cell r="AR126" t="str">
            <v>しない</v>
          </cell>
          <cell r="AS126">
            <v>6</v>
          </cell>
          <cell r="AT126">
            <v>11</v>
          </cell>
          <cell r="AU126" t="str">
            <v>東京建設従業員組合</v>
          </cell>
          <cell r="AV126" t="str">
            <v>18</v>
          </cell>
          <cell r="AW126" t="str">
            <v/>
          </cell>
          <cell r="AX126" t="str">
            <v/>
          </cell>
        </row>
        <row r="127">
          <cell r="A127" t="str">
            <v>6169-1</v>
          </cell>
          <cell r="B127" t="str">
            <v>04-6169-1</v>
          </cell>
          <cell r="E127" t="str">
            <v>棚橋</v>
          </cell>
          <cell r="F127" t="str">
            <v>6169-1</v>
          </cell>
          <cell r="G127" t="str">
            <v>（有）藤左官工業</v>
          </cell>
          <cell r="H127">
            <v>1</v>
          </cell>
          <cell r="I127" t="str">
            <v>○</v>
          </cell>
          <cell r="J127" t="str">
            <v>○</v>
          </cell>
          <cell r="K127" t="str">
            <v>ﾌｫｰﾏｯﾄ</v>
          </cell>
          <cell r="L127" t="str">
            <v>通常+自家用</v>
          </cell>
          <cell r="M127" t="str">
            <v>ﾌｫｰﾏｯﾄ</v>
          </cell>
          <cell r="N127" t="str">
            <v>通常+自家用</v>
          </cell>
          <cell r="O127" t="str">
            <v>変更しない</v>
          </cell>
          <cell r="P127" t="str">
            <v>変更しない</v>
          </cell>
          <cell r="Q127" t="str">
            <v>変更しない</v>
          </cell>
          <cell r="R127" t="str">
            <v>×</v>
          </cell>
          <cell r="S127" t="str">
            <v>必要なし</v>
          </cell>
          <cell r="U127" t="str">
            <v>必要なし</v>
          </cell>
          <cell r="W127" t="str">
            <v>必要なし</v>
          </cell>
          <cell r="Y127" t="str">
            <v>有限会社 藤左官工業　様</v>
          </cell>
          <cell r="Z127" t="str">
            <v>★人気のハムギフト、嬉しい送料無料！★</v>
          </cell>
          <cell r="AB127" t="str">
            <v>丸大食品株式会社</v>
          </cell>
          <cell r="AC127" t="str">
            <v>別紙</v>
          </cell>
          <cell r="AD127" t="str">
            <v>○</v>
          </cell>
          <cell r="AF127" t="str">
            <v>○</v>
          </cell>
          <cell r="AG127" t="str">
            <v>○</v>
          </cell>
          <cell r="AH127" t="str">
            <v>○</v>
          </cell>
          <cell r="AI127" t="str">
            <v>○</v>
          </cell>
          <cell r="AJ127" t="str">
            <v>○</v>
          </cell>
          <cell r="AK127" t="str">
            <v>○</v>
          </cell>
          <cell r="AL127" t="str">
            <v>○</v>
          </cell>
          <cell r="AM127" t="str">
            <v>○</v>
          </cell>
          <cell r="AN127" t="str">
            <v>○</v>
          </cell>
          <cell r="AO127">
            <v>30</v>
          </cell>
          <cell r="AP127">
            <v>20</v>
          </cell>
          <cell r="AQ127" t="str">
            <v>無料</v>
          </cell>
          <cell r="AR127" t="str">
            <v>しない</v>
          </cell>
          <cell r="AS127">
            <v>5</v>
          </cell>
        </row>
        <row r="128">
          <cell r="A128" t="str">
            <v>6169-2</v>
          </cell>
          <cell r="B128" t="str">
            <v>04-6169-2</v>
          </cell>
          <cell r="E128" t="str">
            <v>棚橋</v>
          </cell>
          <cell r="F128" t="str">
            <v>6169-2</v>
          </cell>
          <cell r="G128" t="str">
            <v>（株）本州不動産</v>
          </cell>
          <cell r="H128">
            <v>1</v>
          </cell>
          <cell r="I128" t="str">
            <v>○</v>
          </cell>
          <cell r="J128" t="str">
            <v>○</v>
          </cell>
          <cell r="K128" t="str">
            <v>ﾌｫｰﾏｯﾄ</v>
          </cell>
          <cell r="L128" t="str">
            <v>通常+自家用</v>
          </cell>
          <cell r="M128" t="str">
            <v>ﾌｫｰﾏｯﾄ</v>
          </cell>
          <cell r="N128" t="str">
            <v>通常+自家用</v>
          </cell>
          <cell r="O128" t="str">
            <v>変更しない</v>
          </cell>
          <cell r="P128" t="str">
            <v>変更しない</v>
          </cell>
          <cell r="Q128" t="str">
            <v>変更しない</v>
          </cell>
          <cell r="R128" t="str">
            <v>×</v>
          </cell>
          <cell r="S128" t="str">
            <v>必要なし</v>
          </cell>
          <cell r="U128" t="str">
            <v>必要なし</v>
          </cell>
          <cell r="W128" t="str">
            <v>必要なし</v>
          </cell>
          <cell r="Y128" t="str">
            <v>株式会社　本州不動産　様</v>
          </cell>
          <cell r="Z128" t="str">
            <v>★人気のハムギフト、嬉しい送料無料！★</v>
          </cell>
          <cell r="AB128" t="str">
            <v>丸大食品株式会社</v>
          </cell>
          <cell r="AC128" t="str">
            <v>別紙</v>
          </cell>
          <cell r="AD128" t="str">
            <v>○</v>
          </cell>
          <cell r="AF128" t="str">
            <v>○</v>
          </cell>
          <cell r="AG128" t="str">
            <v>○</v>
          </cell>
          <cell r="AH128" t="str">
            <v>○</v>
          </cell>
          <cell r="AI128" t="str">
            <v>○</v>
          </cell>
          <cell r="AJ128" t="str">
            <v>○</v>
          </cell>
          <cell r="AK128" t="str">
            <v>○</v>
          </cell>
          <cell r="AL128" t="str">
            <v>○</v>
          </cell>
          <cell r="AM128" t="str">
            <v>○</v>
          </cell>
          <cell r="AN128" t="str">
            <v>○</v>
          </cell>
          <cell r="AO128">
            <v>40</v>
          </cell>
          <cell r="AP128">
            <v>20</v>
          </cell>
          <cell r="AQ128" t="str">
            <v>無料</v>
          </cell>
          <cell r="AR128" t="str">
            <v>しない</v>
          </cell>
          <cell r="AS128">
            <v>5</v>
          </cell>
        </row>
        <row r="129">
          <cell r="A129" t="str">
            <v>6169-3</v>
          </cell>
          <cell r="B129" t="str">
            <v>04-6169-3</v>
          </cell>
          <cell r="E129" t="str">
            <v>棚橋</v>
          </cell>
          <cell r="F129" t="str">
            <v>6169-3</v>
          </cell>
          <cell r="G129" t="str">
            <v>安藤　多氿子</v>
          </cell>
          <cell r="H129">
            <v>1</v>
          </cell>
          <cell r="I129" t="str">
            <v>○</v>
          </cell>
          <cell r="J129" t="str">
            <v>○</v>
          </cell>
          <cell r="K129" t="str">
            <v>ﾌｫｰﾏｯﾄ</v>
          </cell>
          <cell r="L129" t="str">
            <v>通常+自家用</v>
          </cell>
          <cell r="M129" t="str">
            <v>ﾌｫｰﾏｯﾄ</v>
          </cell>
          <cell r="N129" t="str">
            <v>通常+自家用</v>
          </cell>
          <cell r="O129" t="str">
            <v>変更しない</v>
          </cell>
          <cell r="P129" t="str">
            <v>変更しない</v>
          </cell>
          <cell r="Q129" t="str">
            <v>変更しない</v>
          </cell>
          <cell r="R129" t="str">
            <v>×</v>
          </cell>
          <cell r="S129" t="str">
            <v>必要なし</v>
          </cell>
          <cell r="W129" t="str">
            <v>必要なし</v>
          </cell>
          <cell r="Y129" t="str">
            <v>東京建設従業員組合の皆様へ</v>
          </cell>
          <cell r="AA129" t="str">
            <v/>
          </cell>
          <cell r="AB129" t="str">
            <v>丸大食品株式会社</v>
          </cell>
          <cell r="AC129" t="str">
            <v>別紙</v>
          </cell>
          <cell r="AD129" t="str">
            <v>○</v>
          </cell>
          <cell r="AF129" t="str">
            <v>○</v>
          </cell>
          <cell r="AG129" t="str">
            <v>○</v>
          </cell>
          <cell r="AH129" t="str">
            <v>○</v>
          </cell>
          <cell r="AI129" t="str">
            <v>○</v>
          </cell>
          <cell r="AJ129" t="str">
            <v>○</v>
          </cell>
          <cell r="AK129" t="str">
            <v>○</v>
          </cell>
          <cell r="AL129" t="str">
            <v>○</v>
          </cell>
          <cell r="AM129" t="str">
            <v>○</v>
          </cell>
          <cell r="AN129" t="str">
            <v>○</v>
          </cell>
          <cell r="AO129">
            <v>30</v>
          </cell>
          <cell r="AP129">
            <v>20</v>
          </cell>
          <cell r="AQ129">
            <v>770</v>
          </cell>
          <cell r="AR129" t="str">
            <v>しない</v>
          </cell>
          <cell r="AS129">
            <v>5</v>
          </cell>
        </row>
        <row r="130">
          <cell r="A130" t="str">
            <v>6194</v>
          </cell>
          <cell r="B130" t="str">
            <v>04-6194</v>
          </cell>
          <cell r="E130" t="str">
            <v>棚橋</v>
          </cell>
          <cell r="F130" t="str">
            <v>6194-0</v>
          </cell>
          <cell r="G130" t="str">
            <v>東京南部建設</v>
          </cell>
          <cell r="H130">
            <v>13</v>
          </cell>
          <cell r="I130" t="str">
            <v>○</v>
          </cell>
          <cell r="J130" t="str">
            <v>○</v>
          </cell>
          <cell r="K130" t="str">
            <v>ﾌｫｰﾏｯﾄ</v>
          </cell>
          <cell r="L130" t="str">
            <v>通常+自家用</v>
          </cell>
          <cell r="M130" t="str">
            <v>ﾌｫｰﾏｯﾄ</v>
          </cell>
          <cell r="N130" t="str">
            <v>通常+自家用</v>
          </cell>
          <cell r="O130" t="str">
            <v>変更しない</v>
          </cell>
          <cell r="P130" t="str">
            <v>変更しない</v>
          </cell>
          <cell r="Q130" t="str">
            <v>変更しない</v>
          </cell>
          <cell r="R130" t="str">
            <v>◎</v>
          </cell>
          <cell r="S130" t="str">
            <v>ﾌｫｰﾏｯﾄ</v>
          </cell>
          <cell r="T130" t="str">
            <v>通常</v>
          </cell>
          <cell r="U130" t="str">
            <v>ﾌｫｰﾏｯﾄ</v>
          </cell>
          <cell r="V130" t="str">
            <v>通常</v>
          </cell>
          <cell r="W130" t="str">
            <v>ﾌｫｰﾏｯﾄ</v>
          </cell>
          <cell r="X130" t="str">
            <v>通常</v>
          </cell>
          <cell r="Y130" t="str">
            <v>東京南部建設技能組合の皆様へ</v>
          </cell>
          <cell r="AA130" t="str">
            <v/>
          </cell>
          <cell r="AB130" t="str">
            <v>丸大食品株式会社</v>
          </cell>
          <cell r="AC130" t="str">
            <v>裏面</v>
          </cell>
          <cell r="AD130" t="str">
            <v>○</v>
          </cell>
          <cell r="AE130" t="str">
            <v>FAXにて</v>
          </cell>
          <cell r="AF130" t="str">
            <v>○</v>
          </cell>
          <cell r="AG130" t="str">
            <v>○</v>
          </cell>
          <cell r="AH130" t="str">
            <v>○</v>
          </cell>
          <cell r="AI130" t="str">
            <v>○</v>
          </cell>
          <cell r="AJ130" t="str">
            <v>○</v>
          </cell>
          <cell r="AK130" t="str">
            <v>○</v>
          </cell>
          <cell r="AL130" t="str">
            <v>○</v>
          </cell>
          <cell r="AM130" t="str">
            <v>○</v>
          </cell>
          <cell r="AN130" t="str">
            <v>○</v>
          </cell>
          <cell r="AO130">
            <v>30</v>
          </cell>
          <cell r="AP130">
            <v>20</v>
          </cell>
          <cell r="AQ130">
            <v>770</v>
          </cell>
          <cell r="AR130" t="str">
            <v>しない</v>
          </cell>
          <cell r="AS130">
            <v>6</v>
          </cell>
          <cell r="AT130">
            <v>11</v>
          </cell>
          <cell r="AU130" t="str">
            <v>東京南部建設技能組合</v>
          </cell>
          <cell r="AV130" t="str">
            <v>18</v>
          </cell>
          <cell r="AW130" t="str">
            <v/>
          </cell>
          <cell r="AX130" t="str">
            <v/>
          </cell>
        </row>
        <row r="131">
          <cell r="A131" t="str">
            <v>6195</v>
          </cell>
          <cell r="B131" t="str">
            <v>04-6195</v>
          </cell>
          <cell r="E131" t="str">
            <v>棚橋</v>
          </cell>
          <cell r="F131" t="str">
            <v>6195-0</v>
          </cell>
          <cell r="G131" t="str">
            <v>東京都建設組合</v>
          </cell>
          <cell r="H131">
            <v>3</v>
          </cell>
          <cell r="I131" t="str">
            <v>○</v>
          </cell>
          <cell r="J131" t="str">
            <v>○</v>
          </cell>
          <cell r="K131" t="str">
            <v>ﾌｫｰﾏｯﾄ</v>
          </cell>
          <cell r="L131" t="str">
            <v>通常+自家用</v>
          </cell>
          <cell r="M131" t="str">
            <v>ﾌｫｰﾏｯﾄ</v>
          </cell>
          <cell r="N131" t="str">
            <v>通常+自家用</v>
          </cell>
          <cell r="O131" t="str">
            <v>変更しない</v>
          </cell>
          <cell r="P131" t="str">
            <v>変更しない</v>
          </cell>
          <cell r="Q131" t="str">
            <v>変更しない</v>
          </cell>
          <cell r="R131" t="str">
            <v>◎</v>
          </cell>
          <cell r="S131" t="str">
            <v>ﾌｫｰﾏｯﾄ</v>
          </cell>
          <cell r="T131" t="str">
            <v>通常</v>
          </cell>
          <cell r="U131" t="str">
            <v>ﾌｫｰﾏｯﾄ</v>
          </cell>
          <cell r="V131" t="str">
            <v>通常</v>
          </cell>
          <cell r="W131" t="str">
            <v>ﾌｫｰﾏｯﾄ</v>
          </cell>
          <cell r="X131" t="str">
            <v>通常</v>
          </cell>
          <cell r="Y131" t="str">
            <v>東京都建設組合の皆様へ</v>
          </cell>
          <cell r="AA131" t="str">
            <v/>
          </cell>
          <cell r="AB131" t="str">
            <v>丸大食品株式会社</v>
          </cell>
          <cell r="AC131" t="str">
            <v>裏面</v>
          </cell>
          <cell r="AD131" t="str">
            <v>○</v>
          </cell>
          <cell r="AE131" t="str">
            <v>FAXにて</v>
          </cell>
          <cell r="AF131" t="str">
            <v>○</v>
          </cell>
          <cell r="AG131" t="str">
            <v>○</v>
          </cell>
          <cell r="AH131" t="str">
            <v>○</v>
          </cell>
          <cell r="AI131" t="str">
            <v>○</v>
          </cell>
          <cell r="AJ131" t="str">
            <v>○</v>
          </cell>
          <cell r="AK131" t="str">
            <v>○</v>
          </cell>
          <cell r="AL131" t="str">
            <v>○</v>
          </cell>
          <cell r="AM131" t="str">
            <v>○</v>
          </cell>
          <cell r="AN131" t="str">
            <v>○</v>
          </cell>
          <cell r="AO131">
            <v>30</v>
          </cell>
          <cell r="AP131">
            <v>20</v>
          </cell>
          <cell r="AQ131">
            <v>770</v>
          </cell>
          <cell r="AR131" t="str">
            <v>しない</v>
          </cell>
          <cell r="AS131">
            <v>6</v>
          </cell>
          <cell r="AT131">
            <v>11</v>
          </cell>
          <cell r="AU131" t="str">
            <v>東京都建設組合</v>
          </cell>
          <cell r="AV131" t="str">
            <v>18</v>
          </cell>
          <cell r="AW131" t="str">
            <v/>
          </cell>
          <cell r="AX131" t="str">
            <v/>
          </cell>
        </row>
        <row r="132">
          <cell r="A132" t="str">
            <v>6242</v>
          </cell>
          <cell r="B132" t="str">
            <v>04-6242</v>
          </cell>
          <cell r="E132" t="str">
            <v>棚橋</v>
          </cell>
          <cell r="F132" t="str">
            <v>6242-0</v>
          </cell>
          <cell r="G132" t="str">
            <v>大森医師協同組合</v>
          </cell>
          <cell r="H132">
            <v>2</v>
          </cell>
          <cell r="I132" t="str">
            <v>○</v>
          </cell>
          <cell r="J132" t="str">
            <v>○</v>
          </cell>
          <cell r="K132" t="str">
            <v>一般と同じ(ＦＡＸあり)</v>
          </cell>
          <cell r="L132" t="str">
            <v>問合2段+自家用</v>
          </cell>
          <cell r="M132" t="str">
            <v>ﾌｫｰﾏｯﾄ</v>
          </cell>
          <cell r="N132" t="str">
            <v>ＦＡＸあり（自家用問合2段）</v>
          </cell>
          <cell r="O132" t="str">
            <v>変更する</v>
          </cell>
          <cell r="P132" t="str">
            <v>変更する</v>
          </cell>
          <cell r="Q132" t="str">
            <v>変更する</v>
          </cell>
          <cell r="R132" t="str">
            <v>◎</v>
          </cell>
          <cell r="S132" t="str">
            <v>ﾌｫｰﾏｯﾄ</v>
          </cell>
          <cell r="T132" t="str">
            <v>問合2段+自家用</v>
          </cell>
          <cell r="U132" t="str">
            <v>ﾌｫｰﾏｯﾄ</v>
          </cell>
          <cell r="V132" t="str">
            <v>問合2段+自家用</v>
          </cell>
          <cell r="W132" t="str">
            <v>ﾌｫｰﾏｯﾄ</v>
          </cell>
          <cell r="X132" t="str">
            <v>FAX変更</v>
          </cell>
          <cell r="Y132" t="str">
            <v>組合員の皆様へ</v>
          </cell>
          <cell r="AA132" t="str">
            <v>大森医師協同組合</v>
          </cell>
          <cell r="AB132" t="str">
            <v>丸大食品株式会社</v>
          </cell>
          <cell r="AC132" t="str">
            <v>裏面</v>
          </cell>
          <cell r="AD132" t="str">
            <v>組合事務所</v>
          </cell>
          <cell r="AE132" t="str">
            <v>FAXにて</v>
          </cell>
          <cell r="AF132" t="str">
            <v>03-6429-8535</v>
          </cell>
          <cell r="AG132" t="str">
            <v>後日、大森医師協同組合よりご請求致します。</v>
          </cell>
          <cell r="AH132" t="str">
            <v>○</v>
          </cell>
          <cell r="AI132" t="str">
            <v>○</v>
          </cell>
          <cell r="AJ132" t="str">
            <v>大森医師協同組合</v>
          </cell>
          <cell r="AK132" t="str">
            <v>齋藤</v>
          </cell>
          <cell r="AL132" t="str">
            <v>〒143-0024　東京都大田区中央4-31-14</v>
          </cell>
          <cell r="AM132" t="str">
            <v>03-3772-2156</v>
          </cell>
          <cell r="AN132" t="str">
            <v>○</v>
          </cell>
          <cell r="AO132">
            <v>30</v>
          </cell>
          <cell r="AP132">
            <v>20</v>
          </cell>
          <cell r="AQ132">
            <v>770</v>
          </cell>
          <cell r="AR132" t="str">
            <v>しない</v>
          </cell>
          <cell r="AS132">
            <v>6</v>
          </cell>
          <cell r="AT132">
            <v>11</v>
          </cell>
          <cell r="AU132" t="str">
            <v>大森医師協同組合</v>
          </cell>
          <cell r="AV132" t="str">
            <v>22</v>
          </cell>
          <cell r="AW132" t="str">
            <v/>
          </cell>
          <cell r="AX132" t="str">
            <v/>
          </cell>
        </row>
        <row r="133">
          <cell r="A133" t="str">
            <v>6316</v>
          </cell>
          <cell r="B133" t="str">
            <v>04-6316</v>
          </cell>
          <cell r="E133" t="str">
            <v>棚橋</v>
          </cell>
          <cell r="F133" t="str">
            <v>6316-0</v>
          </cell>
          <cell r="G133" t="str">
            <v>一般社団法人大学女性協会</v>
          </cell>
          <cell r="H133">
            <v>38</v>
          </cell>
          <cell r="I133" t="str">
            <v>○</v>
          </cell>
          <cell r="J133" t="str">
            <v>○</v>
          </cell>
          <cell r="K133" t="str">
            <v>ﾌｫｰﾏｯﾄ</v>
          </cell>
          <cell r="L133" t="str">
            <v>通常+自家用</v>
          </cell>
          <cell r="M133" t="str">
            <v>ﾌｫｰﾏｯﾄ</v>
          </cell>
          <cell r="N133" t="str">
            <v>通常+自家用</v>
          </cell>
          <cell r="O133" t="str">
            <v>変更しない</v>
          </cell>
          <cell r="P133" t="str">
            <v>変更しない</v>
          </cell>
          <cell r="Q133" t="str">
            <v>変更しない</v>
          </cell>
          <cell r="R133" t="str">
            <v>○</v>
          </cell>
          <cell r="S133" t="str">
            <v>ﾌｫｰﾏｯﾄ</v>
          </cell>
          <cell r="T133" t="str">
            <v>通常</v>
          </cell>
          <cell r="U133" t="str">
            <v>ﾌｫｰﾏｯﾄ</v>
          </cell>
          <cell r="V133" t="str">
            <v>通常</v>
          </cell>
          <cell r="W133" t="str">
            <v>ﾌｫｰﾏｯﾄ</v>
          </cell>
          <cell r="X133" t="str">
            <v>通常</v>
          </cell>
          <cell r="Y133" t="str">
            <v>一般社団法人　大学女性協会　会員の皆様へ</v>
          </cell>
          <cell r="AA133" t="str">
            <v/>
          </cell>
          <cell r="AB133" t="str">
            <v>丸大食品株式会社</v>
          </cell>
          <cell r="AC133" t="str">
            <v>裏面</v>
          </cell>
          <cell r="AD133" t="str">
            <v>○</v>
          </cell>
          <cell r="AE133" t="str">
            <v>FAXにて</v>
          </cell>
          <cell r="AF133" t="str">
            <v>○</v>
          </cell>
          <cell r="AG133" t="str">
            <v>○</v>
          </cell>
          <cell r="AH133" t="str">
            <v>○</v>
          </cell>
          <cell r="AI133" t="str">
            <v>○</v>
          </cell>
          <cell r="AJ133" t="str">
            <v>○</v>
          </cell>
          <cell r="AK133" t="str">
            <v>○</v>
          </cell>
          <cell r="AL133" t="str">
            <v>○</v>
          </cell>
          <cell r="AM133" t="str">
            <v>○</v>
          </cell>
          <cell r="AN133" t="str">
            <v>○</v>
          </cell>
          <cell r="AO133">
            <v>30</v>
          </cell>
          <cell r="AP133">
            <v>20</v>
          </cell>
          <cell r="AQ133">
            <v>880</v>
          </cell>
          <cell r="AR133" t="str">
            <v>しない</v>
          </cell>
          <cell r="AS133">
            <v>5</v>
          </cell>
          <cell r="AT133">
            <v>10</v>
          </cell>
          <cell r="AU133" t="str">
            <v>大学女性協会</v>
          </cell>
          <cell r="AV133" t="str">
            <v/>
          </cell>
          <cell r="AW133" t="str">
            <v/>
          </cell>
          <cell r="AX133" t="str">
            <v/>
          </cell>
        </row>
        <row r="134">
          <cell r="A134" t="str">
            <v>6374</v>
          </cell>
          <cell r="B134" t="str">
            <v>04-6374</v>
          </cell>
          <cell r="E134" t="str">
            <v>棚橋</v>
          </cell>
          <cell r="F134" t="str">
            <v>6374-0</v>
          </cell>
          <cell r="G134" t="str">
            <v>中央サプライ　協同組合</v>
          </cell>
          <cell r="H134">
            <v>13</v>
          </cell>
          <cell r="I134" t="str">
            <v>○</v>
          </cell>
          <cell r="J134" t="str">
            <v>○</v>
          </cell>
          <cell r="K134" t="str">
            <v>＠</v>
          </cell>
          <cell r="L134" t="str">
            <v>送料込</v>
          </cell>
          <cell r="M134" t="str">
            <v>＠</v>
          </cell>
          <cell r="N134" t="str">
            <v>送料込</v>
          </cell>
          <cell r="O134" t="str">
            <v>変更しない</v>
          </cell>
          <cell r="P134" t="str">
            <v>変更しない</v>
          </cell>
          <cell r="Q134" t="str">
            <v>変更しない</v>
          </cell>
          <cell r="R134" t="str">
            <v>◎</v>
          </cell>
          <cell r="S134" t="str">
            <v>ﾌｫｰﾏｯﾄ</v>
          </cell>
          <cell r="T134" t="str">
            <v>送料込</v>
          </cell>
          <cell r="U134" t="str">
            <v>ﾌｫｰﾏｯﾄ</v>
          </cell>
          <cell r="V134" t="str">
            <v>送料込</v>
          </cell>
          <cell r="W134" t="str">
            <v>ﾌｫｰﾏｯﾄ</v>
          </cell>
          <cell r="X134" t="str">
            <v>送料なし</v>
          </cell>
          <cell r="Y134" t="str">
            <v>組合員の皆様へ</v>
          </cell>
          <cell r="AA134" t="str">
            <v>中央サプライ協同組合</v>
          </cell>
          <cell r="AB134" t="str">
            <v>丸大食品株式会社</v>
          </cell>
          <cell r="AC134" t="str">
            <v>裏面</v>
          </cell>
          <cell r="AD134" t="str">
            <v>○</v>
          </cell>
          <cell r="AE134" t="str">
            <v>FAXにて</v>
          </cell>
          <cell r="AF134" t="str">
            <v>○</v>
          </cell>
          <cell r="AG134" t="str">
            <v>○</v>
          </cell>
          <cell r="AH134" t="str">
            <v>○</v>
          </cell>
          <cell r="AI134" t="str">
            <v>○</v>
          </cell>
          <cell r="AJ134" t="str">
            <v>○</v>
          </cell>
          <cell r="AK134" t="str">
            <v>○</v>
          </cell>
          <cell r="AL134" t="str">
            <v>○</v>
          </cell>
          <cell r="AM134" t="str">
            <v>○</v>
          </cell>
          <cell r="AN134" t="str">
            <v>○</v>
          </cell>
          <cell r="AO134" t="str">
            <v>30％+550</v>
          </cell>
          <cell r="AP134">
            <v>20</v>
          </cell>
          <cell r="AQ134" t="str">
            <v>無料</v>
          </cell>
          <cell r="AR134" t="str">
            <v>しない</v>
          </cell>
          <cell r="AS134">
            <v>6</v>
          </cell>
          <cell r="AT134">
            <v>10</v>
          </cell>
          <cell r="AU134" t="str">
            <v>中央サプライ協同組合</v>
          </cell>
          <cell r="AV134" t="str">
            <v/>
          </cell>
          <cell r="AW134" t="str">
            <v/>
          </cell>
          <cell r="AX134" t="str">
            <v/>
          </cell>
        </row>
        <row r="135">
          <cell r="A135" t="str">
            <v>6464</v>
          </cell>
          <cell r="B135" t="str">
            <v>04-6464</v>
          </cell>
          <cell r="E135" t="str">
            <v>棚橋</v>
          </cell>
          <cell r="F135" t="str">
            <v>6464-0</v>
          </cell>
          <cell r="G135" t="str">
            <v>株式会社　橘化成工業</v>
          </cell>
          <cell r="H135">
            <v>1</v>
          </cell>
          <cell r="I135" t="str">
            <v>○</v>
          </cell>
          <cell r="J135" t="str">
            <v>○</v>
          </cell>
          <cell r="K135" t="str">
            <v>ﾌｫｰﾏｯﾄ</v>
          </cell>
          <cell r="L135" t="str">
            <v>通常+自家用</v>
          </cell>
          <cell r="M135" t="str">
            <v>ﾌｫｰﾏｯﾄ</v>
          </cell>
          <cell r="N135" t="str">
            <v>通常+自家用</v>
          </cell>
          <cell r="O135" t="str">
            <v>変更しない</v>
          </cell>
          <cell r="P135" t="str">
            <v>変更する</v>
          </cell>
          <cell r="Q135" t="str">
            <v>変更しない</v>
          </cell>
          <cell r="Y135" t="str">
            <v>株式会社　タチバナ様</v>
          </cell>
          <cell r="AB135" t="str">
            <v>丸大食品株式会社</v>
          </cell>
          <cell r="AC135" t="str">
            <v>裏面</v>
          </cell>
          <cell r="AF135" t="str">
            <v>○</v>
          </cell>
          <cell r="AG135" t="str">
            <v>後日、丸大食品よりご請求書をお送りします。</v>
          </cell>
          <cell r="AH135" t="str">
            <v>○</v>
          </cell>
          <cell r="AI135" t="str">
            <v>○</v>
          </cell>
          <cell r="AJ135" t="str">
            <v>○</v>
          </cell>
          <cell r="AK135" t="str">
            <v>○</v>
          </cell>
          <cell r="AL135" t="str">
            <v>○</v>
          </cell>
          <cell r="AM135" t="str">
            <v>○</v>
          </cell>
          <cell r="AN135" t="str">
            <v>○</v>
          </cell>
          <cell r="AO135">
            <v>30</v>
          </cell>
          <cell r="AP135">
            <v>20</v>
          </cell>
          <cell r="AQ135">
            <v>880</v>
          </cell>
          <cell r="AR135" t="str">
            <v>する</v>
          </cell>
          <cell r="AS135">
            <v>5</v>
          </cell>
          <cell r="AT135">
            <v>10</v>
          </cell>
        </row>
        <row r="136">
          <cell r="A136" t="str">
            <v>6508</v>
          </cell>
          <cell r="B136" t="str">
            <v>04-6508</v>
          </cell>
          <cell r="E136" t="str">
            <v>棚橋</v>
          </cell>
          <cell r="F136" t="str">
            <v>6508-0</v>
          </cell>
          <cell r="G136" t="str">
            <v>電電千代田会</v>
          </cell>
          <cell r="H136">
            <v>63</v>
          </cell>
          <cell r="I136" t="str">
            <v>○</v>
          </cell>
          <cell r="J136" t="str">
            <v>○</v>
          </cell>
          <cell r="K136" t="str">
            <v>ﾌｫｰﾏｯﾄ</v>
          </cell>
          <cell r="L136" t="str">
            <v>通常+自家用</v>
          </cell>
          <cell r="M136" t="str">
            <v>ﾌｫｰﾏｯﾄ</v>
          </cell>
          <cell r="N136" t="str">
            <v>通常+自家用</v>
          </cell>
          <cell r="O136" t="str">
            <v>変更しない</v>
          </cell>
          <cell r="P136" t="str">
            <v>変更しない</v>
          </cell>
          <cell r="Q136" t="str">
            <v>変更しない</v>
          </cell>
          <cell r="R136" t="str">
            <v>×</v>
          </cell>
          <cell r="S136" t="str">
            <v>必要なし</v>
          </cell>
          <cell r="U136" t="str">
            <v>必要なし</v>
          </cell>
          <cell r="W136" t="str">
            <v>必要なし</v>
          </cell>
          <cell r="X136" t="str">
            <v/>
          </cell>
          <cell r="Y136" t="str">
            <v>お客様各位</v>
          </cell>
          <cell r="AA136" t="str">
            <v/>
          </cell>
          <cell r="AB136" t="str">
            <v>賛助会員　丸大食品株式会社</v>
          </cell>
          <cell r="AC136" t="str">
            <v/>
          </cell>
          <cell r="AD136" t="str">
            <v>○</v>
          </cell>
          <cell r="AE136" t="str">
            <v/>
          </cell>
          <cell r="AF136" t="str">
            <v>○</v>
          </cell>
          <cell r="AG136" t="str">
            <v>○</v>
          </cell>
          <cell r="AH136" t="str">
            <v>○</v>
          </cell>
          <cell r="AI136" t="str">
            <v>○</v>
          </cell>
          <cell r="AJ136" t="str">
            <v>○</v>
          </cell>
          <cell r="AK136" t="str">
            <v>○</v>
          </cell>
          <cell r="AL136" t="str">
            <v>○</v>
          </cell>
          <cell r="AM136" t="str">
            <v>○</v>
          </cell>
          <cell r="AN136" t="str">
            <v>○</v>
          </cell>
          <cell r="AO136">
            <v>33.332999999999998</v>
          </cell>
          <cell r="AP136">
            <v>20</v>
          </cell>
          <cell r="AQ136">
            <v>770</v>
          </cell>
          <cell r="AR136" t="str">
            <v>しない</v>
          </cell>
          <cell r="AS136">
            <v>6</v>
          </cell>
          <cell r="AT136">
            <v>11</v>
          </cell>
          <cell r="AU136" t="str">
            <v>電電千代田会</v>
          </cell>
          <cell r="AV136" t="str">
            <v/>
          </cell>
          <cell r="AW136" t="str">
            <v/>
          </cell>
          <cell r="AX136" t="str">
            <v/>
          </cell>
        </row>
        <row r="137">
          <cell r="A137" t="str">
            <v>6584</v>
          </cell>
          <cell r="B137" t="str">
            <v>04-6584</v>
          </cell>
          <cell r="E137" t="str">
            <v>棚橋</v>
          </cell>
          <cell r="F137" t="str">
            <v>6584-0</v>
          </cell>
          <cell r="G137" t="str">
            <v>TMプロサービス株式会社</v>
          </cell>
          <cell r="H137">
            <v>5</v>
          </cell>
          <cell r="I137" t="str">
            <v>×</v>
          </cell>
          <cell r="J137" t="str">
            <v>×</v>
          </cell>
          <cell r="K137" t="str">
            <v>なし</v>
          </cell>
          <cell r="L137" t="str">
            <v/>
          </cell>
          <cell r="M137" t="str">
            <v>なし</v>
          </cell>
          <cell r="N137" t="str">
            <v/>
          </cell>
          <cell r="O137" t="str">
            <v>変更する</v>
          </cell>
          <cell r="P137" t="str">
            <v>変更する</v>
          </cell>
          <cell r="Q137" t="str">
            <v/>
          </cell>
          <cell r="R137" t="str">
            <v>◎</v>
          </cell>
          <cell r="S137" t="str">
            <v>＠</v>
          </cell>
          <cell r="T137" t="str">
            <v>通常+自家用</v>
          </cell>
          <cell r="U137" t="str">
            <v>＠</v>
          </cell>
          <cell r="V137" t="str">
            <v>通常+自家用</v>
          </cell>
          <cell r="W137" t="str">
            <v>＠</v>
          </cell>
          <cell r="X137" t="str">
            <v>参考計算付</v>
          </cell>
          <cell r="Y137" t="str">
            <v>社員の皆様へ</v>
          </cell>
          <cell r="AA137" t="str">
            <v>TMプロサービス株式会社</v>
          </cell>
          <cell r="AB137" t="str">
            <v>丸大食品株式会社</v>
          </cell>
          <cell r="AC137" t="str">
            <v>裏面</v>
          </cell>
          <cell r="AD137" t="str">
            <v>TMプロサービス株式会社</v>
          </cell>
          <cell r="AE137" t="str">
            <v>FAXにて</v>
          </cell>
          <cell r="AF137" t="str">
            <v>03-3763-1651</v>
          </cell>
          <cell r="AG137" t="str">
            <v>TMプロサービス㈱までお支払いください。　※裏面お支払い方法をお選びください</v>
          </cell>
          <cell r="AH137" t="str">
            <v>○</v>
          </cell>
          <cell r="AI137" t="str">
            <v>○</v>
          </cell>
          <cell r="AJ137" t="str">
            <v>○</v>
          </cell>
          <cell r="AK137" t="str">
            <v>○</v>
          </cell>
          <cell r="AL137" t="str">
            <v>○</v>
          </cell>
          <cell r="AM137" t="str">
            <v>○</v>
          </cell>
          <cell r="AN137" t="str">
            <v>○</v>
          </cell>
          <cell r="AO137" t="str">
            <v>30%+550</v>
          </cell>
          <cell r="AP137">
            <v>20</v>
          </cell>
          <cell r="AQ137" t="str">
            <v>無料</v>
          </cell>
          <cell r="AR137" t="str">
            <v>しない</v>
          </cell>
          <cell r="AS137">
            <v>6</v>
          </cell>
          <cell r="AT137">
            <v>11</v>
          </cell>
          <cell r="AU137" t="str">
            <v>TMプロサービス株式会社　ＴＥＬ03-3763-6513</v>
          </cell>
          <cell r="AV137" t="str">
            <v/>
          </cell>
          <cell r="AW137" t="str">
            <v>社員コード</v>
          </cell>
          <cell r="AX137" t="str">
            <v>ＴＥＬ</v>
          </cell>
        </row>
        <row r="138">
          <cell r="A138" t="str">
            <v>6601</v>
          </cell>
          <cell r="B138" t="str">
            <v>04-6601</v>
          </cell>
          <cell r="E138" t="str">
            <v>棚橋</v>
          </cell>
          <cell r="F138" t="str">
            <v>6601-0</v>
          </cell>
          <cell r="G138" t="str">
            <v>八王子市職員等退職者会</v>
          </cell>
          <cell r="H138">
            <v>23</v>
          </cell>
          <cell r="I138" t="str">
            <v>○</v>
          </cell>
          <cell r="J138" t="str">
            <v>○</v>
          </cell>
          <cell r="K138" t="str">
            <v>ﾌｫｰﾏｯﾄ</v>
          </cell>
          <cell r="L138" t="str">
            <v>通常+自家用</v>
          </cell>
          <cell r="M138" t="str">
            <v>ﾌｫｰﾏｯﾄ</v>
          </cell>
          <cell r="N138" t="str">
            <v>通常+自家用</v>
          </cell>
          <cell r="O138" t="str">
            <v>変更しない</v>
          </cell>
          <cell r="P138" t="str">
            <v>変更しない</v>
          </cell>
          <cell r="Q138" t="str">
            <v>変更しない</v>
          </cell>
          <cell r="R138" t="str">
            <v>○</v>
          </cell>
          <cell r="S138" t="str">
            <v>ﾌｫｰﾏｯﾄ</v>
          </cell>
          <cell r="T138" t="str">
            <v>通常</v>
          </cell>
          <cell r="U138" t="str">
            <v>ﾌｫｰﾏｯﾄ</v>
          </cell>
          <cell r="V138" t="str">
            <v>通常</v>
          </cell>
          <cell r="W138" t="str">
            <v>ﾌｫｰﾏｯﾄ</v>
          </cell>
          <cell r="X138" t="str">
            <v>通常</v>
          </cell>
          <cell r="Y138" t="str">
            <v>八王子市職員等退職者会の皆様へ</v>
          </cell>
          <cell r="AA138" t="str">
            <v/>
          </cell>
          <cell r="AB138" t="str">
            <v>丸大食品株式会社</v>
          </cell>
          <cell r="AC138" t="str">
            <v>裏面</v>
          </cell>
          <cell r="AD138" t="str">
            <v>○</v>
          </cell>
          <cell r="AE138" t="str">
            <v>FAX（郵送も可）にて</v>
          </cell>
          <cell r="AF138" t="str">
            <v>○</v>
          </cell>
          <cell r="AG138" t="str">
            <v>○</v>
          </cell>
          <cell r="AH138" t="str">
            <v>○</v>
          </cell>
          <cell r="AI138" t="str">
            <v>○</v>
          </cell>
          <cell r="AJ138" t="str">
            <v>○</v>
          </cell>
          <cell r="AK138" t="str">
            <v>○</v>
          </cell>
          <cell r="AL138" t="str">
            <v>○</v>
          </cell>
          <cell r="AM138" t="str">
            <v>○</v>
          </cell>
          <cell r="AN138" t="str">
            <v>○</v>
          </cell>
          <cell r="AO138">
            <v>30</v>
          </cell>
          <cell r="AP138">
            <v>20</v>
          </cell>
          <cell r="AQ138">
            <v>770</v>
          </cell>
          <cell r="AR138" t="str">
            <v>しない</v>
          </cell>
          <cell r="AS138">
            <v>5</v>
          </cell>
          <cell r="AT138">
            <v>10</v>
          </cell>
          <cell r="AU138" t="str">
            <v>八王子市職員等退職者会</v>
          </cell>
          <cell r="AV138" t="str">
            <v>16</v>
          </cell>
          <cell r="AW138" t="str">
            <v/>
          </cell>
          <cell r="AX138" t="str">
            <v/>
          </cell>
        </row>
        <row r="139">
          <cell r="A139" t="str">
            <v>6604</v>
          </cell>
          <cell r="B139" t="str">
            <v>04-6604</v>
          </cell>
          <cell r="E139" t="str">
            <v>棚橋</v>
          </cell>
          <cell r="F139" t="str">
            <v>6604-0</v>
          </cell>
          <cell r="G139" t="str">
            <v>神奈川県年金受給者協会</v>
          </cell>
          <cell r="H139">
            <v>70</v>
          </cell>
          <cell r="I139" t="str">
            <v>○</v>
          </cell>
          <cell r="J139" t="str">
            <v>○</v>
          </cell>
          <cell r="K139" t="str">
            <v>ﾌｫｰﾏｯﾄ</v>
          </cell>
          <cell r="L139" t="str">
            <v>通常+自家用</v>
          </cell>
          <cell r="M139" t="str">
            <v>ﾌｫｰﾏｯﾄ</v>
          </cell>
          <cell r="N139" t="str">
            <v>通常+自家用</v>
          </cell>
          <cell r="O139" t="str">
            <v>変更しない</v>
          </cell>
          <cell r="P139" t="str">
            <v>変更しない</v>
          </cell>
          <cell r="Q139" t="str">
            <v>変更しない</v>
          </cell>
          <cell r="R139" t="str">
            <v>×</v>
          </cell>
          <cell r="S139" t="str">
            <v>必要なし</v>
          </cell>
          <cell r="U139" t="str">
            <v>必要なし</v>
          </cell>
          <cell r="W139" t="str">
            <v>必要なし</v>
          </cell>
          <cell r="X139" t="str">
            <v/>
          </cell>
          <cell r="Y139" t="str">
            <v>神奈川県厚生年金受給者協会会員の皆様へ</v>
          </cell>
          <cell r="AA139" t="str">
            <v/>
          </cell>
          <cell r="AB139" t="str">
            <v>丸大食品株式会社</v>
          </cell>
          <cell r="AC139" t="str">
            <v>裏面</v>
          </cell>
          <cell r="AD139" t="str">
            <v>○</v>
          </cell>
          <cell r="AE139" t="str">
            <v>FAXにて</v>
          </cell>
          <cell r="AF139" t="str">
            <v>○</v>
          </cell>
          <cell r="AG139" t="str">
            <v>○</v>
          </cell>
          <cell r="AH139" t="str">
            <v>○</v>
          </cell>
          <cell r="AI139" t="str">
            <v>○</v>
          </cell>
          <cell r="AJ139" t="str">
            <v>○</v>
          </cell>
          <cell r="AK139" t="str">
            <v>○</v>
          </cell>
          <cell r="AL139" t="str">
            <v>○</v>
          </cell>
          <cell r="AM139" t="str">
            <v>○</v>
          </cell>
          <cell r="AN139" t="str">
            <v>○</v>
          </cell>
          <cell r="AO139">
            <v>30</v>
          </cell>
          <cell r="AP139">
            <v>20</v>
          </cell>
          <cell r="AQ139">
            <v>880</v>
          </cell>
          <cell r="AR139" t="str">
            <v>しない</v>
          </cell>
          <cell r="AS139">
            <v>6</v>
          </cell>
          <cell r="AT139">
            <v>10</v>
          </cell>
          <cell r="AU139" t="str">
            <v>神奈川県厚生年金受給者協会</v>
          </cell>
          <cell r="AV139" t="str">
            <v>18</v>
          </cell>
          <cell r="AW139" t="str">
            <v/>
          </cell>
          <cell r="AX139" t="str">
            <v/>
          </cell>
        </row>
        <row r="140">
          <cell r="A140" t="str">
            <v>6606</v>
          </cell>
          <cell r="B140" t="str">
            <v>04-6606</v>
          </cell>
          <cell r="E140" t="str">
            <v>棚橋</v>
          </cell>
          <cell r="F140" t="str">
            <v>6606-0</v>
          </cell>
          <cell r="G140" t="str">
            <v>大森建設組合</v>
          </cell>
          <cell r="H140">
            <v>17</v>
          </cell>
          <cell r="I140" t="str">
            <v>○</v>
          </cell>
          <cell r="J140" t="str">
            <v>○</v>
          </cell>
          <cell r="K140" t="str">
            <v>ﾌｫｰﾏｯﾄ</v>
          </cell>
          <cell r="L140" t="str">
            <v>通常+自家用</v>
          </cell>
          <cell r="M140" t="str">
            <v>ﾌｫｰﾏｯﾄ</v>
          </cell>
          <cell r="N140" t="str">
            <v>通常+自家用</v>
          </cell>
          <cell r="O140" t="str">
            <v>変更しない</v>
          </cell>
          <cell r="P140" t="str">
            <v>変更しない</v>
          </cell>
          <cell r="Q140" t="str">
            <v>変更しない</v>
          </cell>
          <cell r="R140" t="str">
            <v>◎</v>
          </cell>
          <cell r="S140" t="str">
            <v>ﾌｫｰﾏｯﾄ</v>
          </cell>
          <cell r="T140" t="str">
            <v>通常</v>
          </cell>
          <cell r="U140" t="str">
            <v>ﾌｫｰﾏｯﾄ</v>
          </cell>
          <cell r="V140" t="str">
            <v>通常</v>
          </cell>
          <cell r="W140" t="str">
            <v>ﾌｫｰﾏｯﾄ</v>
          </cell>
          <cell r="X140" t="str">
            <v>通常</v>
          </cell>
          <cell r="Y140" t="str">
            <v>大森建設組合の皆様へ</v>
          </cell>
          <cell r="AA140" t="str">
            <v/>
          </cell>
          <cell r="AB140" t="str">
            <v>丸大食品株式会社</v>
          </cell>
          <cell r="AC140" t="str">
            <v>裏面</v>
          </cell>
          <cell r="AD140" t="str">
            <v>○</v>
          </cell>
          <cell r="AE140" t="str">
            <v>FAXにて</v>
          </cell>
          <cell r="AF140" t="str">
            <v>○</v>
          </cell>
          <cell r="AG140" t="str">
            <v>○</v>
          </cell>
          <cell r="AH140" t="str">
            <v>○</v>
          </cell>
          <cell r="AI140" t="str">
            <v>○</v>
          </cell>
          <cell r="AJ140" t="str">
            <v>○</v>
          </cell>
          <cell r="AK140" t="str">
            <v>○</v>
          </cell>
          <cell r="AL140" t="str">
            <v>○</v>
          </cell>
          <cell r="AM140" t="str">
            <v>○</v>
          </cell>
          <cell r="AN140" t="str">
            <v>○</v>
          </cell>
          <cell r="AO140">
            <v>30</v>
          </cell>
          <cell r="AP140">
            <v>20</v>
          </cell>
          <cell r="AQ140">
            <v>770</v>
          </cell>
          <cell r="AR140" t="str">
            <v>しない</v>
          </cell>
          <cell r="AS140">
            <v>6</v>
          </cell>
          <cell r="AT140">
            <v>11</v>
          </cell>
          <cell r="AU140" t="str">
            <v>大森建設組合</v>
          </cell>
          <cell r="AV140" t="str">
            <v/>
          </cell>
          <cell r="AW140" t="str">
            <v/>
          </cell>
          <cell r="AX140" t="str">
            <v/>
          </cell>
        </row>
        <row r="141">
          <cell r="A141" t="str">
            <v>6608</v>
          </cell>
          <cell r="B141" t="str">
            <v>04-6608</v>
          </cell>
          <cell r="E141" t="str">
            <v>棚橋</v>
          </cell>
          <cell r="F141" t="str">
            <v>6608-0</v>
          </cell>
          <cell r="G141" t="str">
            <v>関東電友会　東京搬送支部　</v>
          </cell>
          <cell r="H141">
            <v>15</v>
          </cell>
          <cell r="I141" t="str">
            <v>○</v>
          </cell>
          <cell r="J141" t="str">
            <v>○</v>
          </cell>
          <cell r="K141" t="str">
            <v>ﾌｫｰﾏｯﾄ</v>
          </cell>
          <cell r="L141" t="str">
            <v>通常+自家用</v>
          </cell>
          <cell r="M141" t="str">
            <v>ﾌｫｰﾏｯﾄ</v>
          </cell>
          <cell r="N141" t="str">
            <v>通常+自家用</v>
          </cell>
          <cell r="O141" t="str">
            <v>変更しない</v>
          </cell>
          <cell r="P141" t="str">
            <v>変更しない</v>
          </cell>
          <cell r="Q141" t="str">
            <v>変更しない</v>
          </cell>
          <cell r="R141" t="str">
            <v>◎</v>
          </cell>
          <cell r="S141" t="str">
            <v>ﾌｫｰﾏｯﾄ</v>
          </cell>
          <cell r="T141" t="str">
            <v>通常</v>
          </cell>
          <cell r="U141" t="str">
            <v>ﾌｫｰﾏｯﾄ</v>
          </cell>
          <cell r="V141" t="str">
            <v>通常</v>
          </cell>
          <cell r="W141" t="str">
            <v>ﾌｫｰﾏｯﾄ</v>
          </cell>
          <cell r="X141" t="str">
            <v>通常</v>
          </cell>
          <cell r="Y141" t="str">
            <v>関東電友会　東京搬送支部会員の皆様へ</v>
          </cell>
          <cell r="AA141" t="str">
            <v/>
          </cell>
          <cell r="AB141" t="str">
            <v>丸大食品株式会社</v>
          </cell>
          <cell r="AC141" t="str">
            <v>裏面</v>
          </cell>
          <cell r="AD141" t="str">
            <v>○</v>
          </cell>
          <cell r="AE141" t="str">
            <v>FAXにて</v>
          </cell>
          <cell r="AF141" t="str">
            <v>○</v>
          </cell>
          <cell r="AG141" t="str">
            <v>○</v>
          </cell>
          <cell r="AH141" t="str">
            <v>○</v>
          </cell>
          <cell r="AI141" t="str">
            <v>○</v>
          </cell>
          <cell r="AJ141" t="str">
            <v>○</v>
          </cell>
          <cell r="AK141" t="str">
            <v>○</v>
          </cell>
          <cell r="AL141" t="str">
            <v>○</v>
          </cell>
          <cell r="AM141" t="str">
            <v>○</v>
          </cell>
          <cell r="AN141" t="str">
            <v>○</v>
          </cell>
          <cell r="AO141">
            <v>33.332999999999998</v>
          </cell>
          <cell r="AP141">
            <v>20</v>
          </cell>
          <cell r="AQ141">
            <v>770</v>
          </cell>
          <cell r="AR141" t="str">
            <v>しない</v>
          </cell>
          <cell r="AS141">
            <v>5</v>
          </cell>
          <cell r="AT141">
            <v>11</v>
          </cell>
          <cell r="AU141" t="str">
            <v>関東電友会　東京搬送支部</v>
          </cell>
          <cell r="AV141" t="str">
            <v>18</v>
          </cell>
          <cell r="AW141" t="str">
            <v/>
          </cell>
          <cell r="AX141" t="str">
            <v/>
          </cell>
        </row>
        <row r="142">
          <cell r="A142" t="str">
            <v>6615</v>
          </cell>
          <cell r="B142" t="str">
            <v>04-6615</v>
          </cell>
          <cell r="E142" t="str">
            <v>棚橋</v>
          </cell>
          <cell r="F142" t="str">
            <v>6615-0</v>
          </cell>
          <cell r="G142" t="str">
            <v>東京都都市づくり公社職員組合</v>
          </cell>
          <cell r="H142">
            <v>5</v>
          </cell>
          <cell r="I142" t="str">
            <v>○</v>
          </cell>
          <cell r="J142" t="str">
            <v>○</v>
          </cell>
          <cell r="K142" t="str">
            <v>ﾌｫｰﾏｯﾄ</v>
          </cell>
          <cell r="L142" t="str">
            <v>通常+自家用</v>
          </cell>
          <cell r="M142" t="str">
            <v>ﾌｫｰﾏｯﾄ</v>
          </cell>
          <cell r="N142" t="str">
            <v>通常+自家用</v>
          </cell>
          <cell r="O142" t="str">
            <v>変更しない</v>
          </cell>
          <cell r="P142" t="str">
            <v>変更しない</v>
          </cell>
          <cell r="Q142" t="str">
            <v>変更しない</v>
          </cell>
          <cell r="R142" t="str">
            <v>◎</v>
          </cell>
          <cell r="S142" t="str">
            <v>ﾌｫｰﾏｯﾄ</v>
          </cell>
          <cell r="T142" t="str">
            <v>通常</v>
          </cell>
          <cell r="U142" t="str">
            <v>ﾌｫｰﾏｯﾄ</v>
          </cell>
          <cell r="V142" t="str">
            <v>通常</v>
          </cell>
          <cell r="W142" t="str">
            <v>ﾌｫｰﾏｯﾄ</v>
          </cell>
          <cell r="X142" t="str">
            <v>通常</v>
          </cell>
          <cell r="Y142" t="str">
            <v>東京都都市づくり公社の皆様へ</v>
          </cell>
          <cell r="Z142" t="str">
            <v>★ご自宅お届けは送料無料★</v>
          </cell>
          <cell r="AA142" t="str">
            <v/>
          </cell>
          <cell r="AB142" t="str">
            <v>丸大食品株式会社</v>
          </cell>
          <cell r="AC142" t="str">
            <v>裏面</v>
          </cell>
          <cell r="AD142" t="str">
            <v>○</v>
          </cell>
          <cell r="AE142" t="str">
            <v>FAX（郵送も可）にて</v>
          </cell>
          <cell r="AF142" t="str">
            <v>○</v>
          </cell>
          <cell r="AG142" t="str">
            <v>○</v>
          </cell>
          <cell r="AH142" t="str">
            <v>○</v>
          </cell>
          <cell r="AI142" t="str">
            <v>○</v>
          </cell>
          <cell r="AJ142" t="str">
            <v>○</v>
          </cell>
          <cell r="AK142" t="str">
            <v>○</v>
          </cell>
          <cell r="AL142" t="str">
            <v>○</v>
          </cell>
          <cell r="AM142" t="str">
            <v>○</v>
          </cell>
          <cell r="AN142" t="str">
            <v>○</v>
          </cell>
          <cell r="AO142">
            <v>30</v>
          </cell>
          <cell r="AP142">
            <v>20</v>
          </cell>
          <cell r="AQ142">
            <v>770</v>
          </cell>
          <cell r="AR142" t="str">
            <v>する</v>
          </cell>
          <cell r="AS142">
            <v>6</v>
          </cell>
          <cell r="AT142">
            <v>11</v>
          </cell>
          <cell r="AU142" t="str">
            <v>東京都都市づくり公社職員組合</v>
          </cell>
          <cell r="AV142" t="str">
            <v>14</v>
          </cell>
          <cell r="AW142" t="str">
            <v/>
          </cell>
          <cell r="AX142" t="str">
            <v/>
          </cell>
        </row>
        <row r="143">
          <cell r="A143" t="str">
            <v>6616</v>
          </cell>
          <cell r="B143" t="str">
            <v>04-6616</v>
          </cell>
          <cell r="E143" t="str">
            <v>棚橋</v>
          </cell>
          <cell r="F143" t="str">
            <v>6616-0</v>
          </cell>
          <cell r="G143" t="str">
            <v>関東電友会　東京無線支部　</v>
          </cell>
          <cell r="H143">
            <v>21</v>
          </cell>
          <cell r="I143" t="str">
            <v>○</v>
          </cell>
          <cell r="J143" t="str">
            <v>○</v>
          </cell>
          <cell r="K143" t="str">
            <v>ﾌｫｰﾏｯﾄ</v>
          </cell>
          <cell r="L143" t="str">
            <v>通常+自家用</v>
          </cell>
          <cell r="M143" t="str">
            <v>ﾌｫｰﾏｯﾄ</v>
          </cell>
          <cell r="N143" t="str">
            <v>通常+自家用</v>
          </cell>
          <cell r="O143" t="str">
            <v>変更しない</v>
          </cell>
          <cell r="P143" t="str">
            <v>変更しない</v>
          </cell>
          <cell r="Q143" t="str">
            <v>変更しない</v>
          </cell>
          <cell r="R143" t="str">
            <v>◎</v>
          </cell>
          <cell r="S143" t="str">
            <v>ﾌｫｰﾏｯﾄ</v>
          </cell>
          <cell r="T143" t="str">
            <v>通常</v>
          </cell>
          <cell r="U143" t="str">
            <v>ﾌｫｰﾏｯﾄ</v>
          </cell>
          <cell r="V143" t="str">
            <v>通常</v>
          </cell>
          <cell r="W143" t="str">
            <v>ﾌｫｰﾏｯﾄ</v>
          </cell>
          <cell r="X143" t="str">
            <v>通常</v>
          </cell>
          <cell r="Y143" t="str">
            <v>関東電友会　東京無線支部会員の皆様へ</v>
          </cell>
          <cell r="AA143" t="str">
            <v/>
          </cell>
          <cell r="AB143" t="str">
            <v>丸大食品株式会社</v>
          </cell>
          <cell r="AC143" t="str">
            <v>裏面</v>
          </cell>
          <cell r="AD143" t="str">
            <v>○</v>
          </cell>
          <cell r="AE143" t="str">
            <v>FAXにて</v>
          </cell>
          <cell r="AF143" t="str">
            <v>○</v>
          </cell>
          <cell r="AG143" t="str">
            <v>○</v>
          </cell>
          <cell r="AH143" t="str">
            <v>○</v>
          </cell>
          <cell r="AI143" t="str">
            <v>○</v>
          </cell>
          <cell r="AJ143" t="str">
            <v>○</v>
          </cell>
          <cell r="AK143" t="str">
            <v>○</v>
          </cell>
          <cell r="AL143" t="str">
            <v>○</v>
          </cell>
          <cell r="AM143" t="str">
            <v>○</v>
          </cell>
          <cell r="AN143" t="str">
            <v>○</v>
          </cell>
          <cell r="AO143">
            <v>33.332999999999998</v>
          </cell>
          <cell r="AP143">
            <v>20</v>
          </cell>
          <cell r="AQ143">
            <v>770</v>
          </cell>
          <cell r="AR143" t="str">
            <v>しない</v>
          </cell>
          <cell r="AS143">
            <v>6</v>
          </cell>
          <cell r="AT143">
            <v>10</v>
          </cell>
          <cell r="AU143" t="str">
            <v>関東電友会　東京無線支部</v>
          </cell>
          <cell r="AV143" t="str">
            <v>18</v>
          </cell>
          <cell r="AW143" t="str">
            <v/>
          </cell>
          <cell r="AX143" t="str">
            <v/>
          </cell>
        </row>
        <row r="144">
          <cell r="A144" t="str">
            <v>6617</v>
          </cell>
          <cell r="B144" t="str">
            <v>04-6617</v>
          </cell>
          <cell r="E144" t="str">
            <v>棚橋</v>
          </cell>
          <cell r="F144" t="str">
            <v>6617-0</v>
          </cell>
          <cell r="G144" t="str">
            <v>ドコモ同友会</v>
          </cell>
          <cell r="H144">
            <v>44</v>
          </cell>
          <cell r="I144" t="str">
            <v>○</v>
          </cell>
          <cell r="J144" t="str">
            <v>○</v>
          </cell>
          <cell r="K144" t="str">
            <v>ﾌｫｰﾏｯﾄ</v>
          </cell>
          <cell r="L144" t="str">
            <v>通常+自家用</v>
          </cell>
          <cell r="M144" t="str">
            <v>ﾌｫｰﾏｯﾄ</v>
          </cell>
          <cell r="N144" t="str">
            <v>通常+自家用</v>
          </cell>
          <cell r="O144" t="str">
            <v>変更しない</v>
          </cell>
          <cell r="P144" t="str">
            <v>変更しない</v>
          </cell>
          <cell r="Q144" t="str">
            <v>変更しない</v>
          </cell>
          <cell r="R144" t="str">
            <v>○</v>
          </cell>
          <cell r="S144" t="str">
            <v>ﾌｫｰﾏｯﾄ</v>
          </cell>
          <cell r="T144" t="str">
            <v>通常</v>
          </cell>
          <cell r="U144" t="str">
            <v>ﾌｫｰﾏｯﾄ</v>
          </cell>
          <cell r="V144" t="str">
            <v>通常</v>
          </cell>
          <cell r="W144" t="str">
            <v>ﾌｫｰﾏｯﾄ</v>
          </cell>
          <cell r="X144" t="str">
            <v>通常</v>
          </cell>
          <cell r="Y144" t="str">
            <v>ドコモ同友会　会員の皆様へ</v>
          </cell>
          <cell r="AA144" t="str">
            <v/>
          </cell>
          <cell r="AB144" t="str">
            <v>丸大食品株式会社</v>
          </cell>
          <cell r="AC144" t="str">
            <v>裏面</v>
          </cell>
          <cell r="AD144" t="str">
            <v>○</v>
          </cell>
          <cell r="AE144" t="str">
            <v>FAXにて</v>
          </cell>
          <cell r="AF144" t="str">
            <v>○</v>
          </cell>
          <cell r="AG144" t="str">
            <v>○</v>
          </cell>
          <cell r="AH144" t="str">
            <v>○</v>
          </cell>
          <cell r="AI144" t="str">
            <v>○</v>
          </cell>
          <cell r="AJ144" t="str">
            <v>○</v>
          </cell>
          <cell r="AK144" t="str">
            <v>○</v>
          </cell>
          <cell r="AL144" t="str">
            <v>○</v>
          </cell>
          <cell r="AM144" t="str">
            <v>○</v>
          </cell>
          <cell r="AN144" t="str">
            <v>○</v>
          </cell>
          <cell r="AO144">
            <v>33.332999999999998</v>
          </cell>
          <cell r="AP144">
            <v>20</v>
          </cell>
          <cell r="AQ144">
            <v>770</v>
          </cell>
          <cell r="AR144" t="str">
            <v>しない</v>
          </cell>
          <cell r="AS144">
            <v>6</v>
          </cell>
          <cell r="AT144">
            <v>10</v>
          </cell>
          <cell r="AU144" t="str">
            <v>ドコモ同友会</v>
          </cell>
          <cell r="AV144" t="str">
            <v>18</v>
          </cell>
          <cell r="AW144" t="str">
            <v/>
          </cell>
          <cell r="AX144" t="str">
            <v/>
          </cell>
        </row>
        <row r="145">
          <cell r="A145" t="str">
            <v>6624</v>
          </cell>
          <cell r="B145" t="str">
            <v>04-6624</v>
          </cell>
          <cell r="E145" t="str">
            <v>棚橋</v>
          </cell>
          <cell r="F145" t="str">
            <v>6624-0</v>
          </cell>
          <cell r="G145" t="str">
            <v>東京都印刷　工業組合</v>
          </cell>
          <cell r="H145">
            <v>57</v>
          </cell>
          <cell r="I145" t="str">
            <v>○</v>
          </cell>
          <cell r="J145" t="str">
            <v>○</v>
          </cell>
          <cell r="K145" t="str">
            <v>ﾌｫｰﾏｯﾄ</v>
          </cell>
          <cell r="L145" t="str">
            <v>通常+自家用</v>
          </cell>
          <cell r="M145" t="str">
            <v>ﾌｫｰﾏｯﾄ</v>
          </cell>
          <cell r="N145" t="str">
            <v>通常+自家用</v>
          </cell>
          <cell r="O145" t="str">
            <v>変更しない</v>
          </cell>
          <cell r="P145" t="str">
            <v>変更しない</v>
          </cell>
          <cell r="Q145" t="str">
            <v>変更しない</v>
          </cell>
          <cell r="R145" t="str">
            <v>◎</v>
          </cell>
          <cell r="S145" t="str">
            <v>ﾌｫｰﾏｯﾄ</v>
          </cell>
          <cell r="T145" t="str">
            <v>通常</v>
          </cell>
          <cell r="U145" t="str">
            <v>ﾌｫｰﾏｯﾄ</v>
          </cell>
          <cell r="V145" t="str">
            <v>通常</v>
          </cell>
          <cell r="W145" t="str">
            <v>ﾌｫｰﾏｯﾄ</v>
          </cell>
          <cell r="X145" t="str">
            <v>通常</v>
          </cell>
          <cell r="Y145" t="str">
            <v>東京都印刷工業組合の皆様へ</v>
          </cell>
          <cell r="AA145" t="str">
            <v/>
          </cell>
          <cell r="AB145" t="str">
            <v>丸大食品株式会社</v>
          </cell>
          <cell r="AC145" t="str">
            <v>裏面</v>
          </cell>
          <cell r="AD145" t="str">
            <v>○</v>
          </cell>
          <cell r="AE145" t="str">
            <v>FAXにて</v>
          </cell>
          <cell r="AF145" t="str">
            <v>○</v>
          </cell>
          <cell r="AG145" t="str">
            <v>○</v>
          </cell>
          <cell r="AH145" t="str">
            <v>○</v>
          </cell>
          <cell r="AI145" t="str">
            <v>○</v>
          </cell>
          <cell r="AJ145" t="str">
            <v>○</v>
          </cell>
          <cell r="AK145" t="str">
            <v>○</v>
          </cell>
          <cell r="AL145" t="str">
            <v>○</v>
          </cell>
          <cell r="AM145" t="str">
            <v>○</v>
          </cell>
          <cell r="AN145" t="str">
            <v>○</v>
          </cell>
          <cell r="AO145">
            <v>30</v>
          </cell>
          <cell r="AP145">
            <v>20</v>
          </cell>
          <cell r="AQ145">
            <v>880</v>
          </cell>
          <cell r="AR145" t="str">
            <v>しない</v>
          </cell>
          <cell r="AS145">
            <v>5</v>
          </cell>
          <cell r="AT145">
            <v>11</v>
          </cell>
          <cell r="AU145" t="str">
            <v>東京都印刷工業組合</v>
          </cell>
          <cell r="AV145" t="str">
            <v>20</v>
          </cell>
          <cell r="AW145" t="str">
            <v/>
          </cell>
          <cell r="AX145" t="str">
            <v/>
          </cell>
        </row>
        <row r="146">
          <cell r="A146" t="str">
            <v>6624-4</v>
          </cell>
          <cell r="B146" t="str">
            <v>04-6624-4</v>
          </cell>
          <cell r="E146" t="str">
            <v>棚橋</v>
          </cell>
          <cell r="F146" t="str">
            <v>6624-4</v>
          </cell>
          <cell r="G146" t="str">
            <v>㈱マインドウェア</v>
          </cell>
          <cell r="H146">
            <v>1</v>
          </cell>
          <cell r="I146" t="str">
            <v>○</v>
          </cell>
          <cell r="J146" t="str">
            <v>○</v>
          </cell>
          <cell r="K146" t="str">
            <v>ﾌｫｰﾏｯﾄ</v>
          </cell>
          <cell r="L146" t="str">
            <v>通常+自家用</v>
          </cell>
          <cell r="M146" t="str">
            <v>ﾌｫｰﾏｯﾄ</v>
          </cell>
          <cell r="N146" t="str">
            <v>通常+自家用</v>
          </cell>
          <cell r="O146" t="str">
            <v>変更しない</v>
          </cell>
          <cell r="P146" t="str">
            <v>変更しない</v>
          </cell>
          <cell r="Q146" t="str">
            <v>変更しない</v>
          </cell>
          <cell r="R146" t="str">
            <v>×</v>
          </cell>
          <cell r="S146" t="str">
            <v>必要なし</v>
          </cell>
          <cell r="U146" t="str">
            <v>必要なし</v>
          </cell>
          <cell r="W146" t="str">
            <v>必要なし</v>
          </cell>
          <cell r="X146" t="str">
            <v/>
          </cell>
          <cell r="Y146" t="str">
            <v>㈱マインドウェア　様</v>
          </cell>
          <cell r="AA146" t="str">
            <v/>
          </cell>
          <cell r="AB146" t="str">
            <v>丸大食品株式会社</v>
          </cell>
          <cell r="AC146" t="str">
            <v>裏面</v>
          </cell>
          <cell r="AD146" t="str">
            <v>○</v>
          </cell>
          <cell r="AE146" t="str">
            <v>FAXにて</v>
          </cell>
          <cell r="AF146" t="str">
            <v>○</v>
          </cell>
          <cell r="AG146" t="str">
            <v>○</v>
          </cell>
          <cell r="AH146" t="str">
            <v>○</v>
          </cell>
          <cell r="AI146" t="str">
            <v>○</v>
          </cell>
          <cell r="AJ146" t="str">
            <v>○</v>
          </cell>
          <cell r="AK146" t="str">
            <v>○</v>
          </cell>
          <cell r="AL146" t="str">
            <v>○</v>
          </cell>
          <cell r="AM146" t="str">
            <v>○</v>
          </cell>
          <cell r="AN146" t="str">
            <v>○</v>
          </cell>
          <cell r="AO146">
            <v>30</v>
          </cell>
          <cell r="AP146">
            <v>20</v>
          </cell>
          <cell r="AQ146">
            <v>583</v>
          </cell>
          <cell r="AR146" t="str">
            <v>しない</v>
          </cell>
          <cell r="AS146">
            <v>5</v>
          </cell>
          <cell r="AT146">
            <v>10</v>
          </cell>
          <cell r="AU146" t="str">
            <v/>
          </cell>
          <cell r="AV146" t="str">
            <v/>
          </cell>
          <cell r="AW146" t="str">
            <v/>
          </cell>
          <cell r="AX146" t="str">
            <v/>
          </cell>
        </row>
        <row r="147">
          <cell r="A147" t="str">
            <v>6627</v>
          </cell>
          <cell r="B147" t="str">
            <v>04-6627</v>
          </cell>
          <cell r="E147" t="str">
            <v>棚橋</v>
          </cell>
          <cell r="F147" t="str">
            <v>6627-0</v>
          </cell>
          <cell r="G147" t="str">
            <v>カシオビジネスサービス株式会社</v>
          </cell>
          <cell r="H147">
            <v>17</v>
          </cell>
          <cell r="I147" t="str">
            <v>×</v>
          </cell>
          <cell r="J147" t="str">
            <v>×</v>
          </cell>
          <cell r="K147" t="str">
            <v>なし</v>
          </cell>
          <cell r="L147" t="str">
            <v/>
          </cell>
          <cell r="M147" t="str">
            <v>なし</v>
          </cell>
          <cell r="N147" t="str">
            <v/>
          </cell>
          <cell r="O147" t="str">
            <v>変更しない</v>
          </cell>
          <cell r="P147" t="str">
            <v>変更しない</v>
          </cell>
          <cell r="Q147" t="str">
            <v>変更しない</v>
          </cell>
          <cell r="R147" t="str">
            <v>◎</v>
          </cell>
          <cell r="S147" t="str">
            <v>＠</v>
          </cell>
          <cell r="T147" t="str">
            <v>通常+自家用</v>
          </cell>
          <cell r="U147" t="str">
            <v>＠</v>
          </cell>
          <cell r="V147" t="str">
            <v>通常+自家用</v>
          </cell>
          <cell r="W147" t="str">
            <v>＠</v>
          </cell>
          <cell r="X147" t="str">
            <v>送料なし</v>
          </cell>
          <cell r="Y147" t="str">
            <v>CASIOグループの皆様へ</v>
          </cell>
          <cell r="AA147" t="str">
            <v>カシオビジネスサービス株式会社</v>
          </cell>
          <cell r="AB147" t="str">
            <v>丸大食品株式会社</v>
          </cell>
          <cell r="AC147" t="str">
            <v>裏面</v>
          </cell>
          <cell r="AD147" t="str">
            <v>○</v>
          </cell>
          <cell r="AE147" t="str">
            <v>FAX（郵送も可）またはメールにて</v>
          </cell>
          <cell r="AF147" t="str">
            <v>○</v>
          </cell>
          <cell r="AG147" t="str">
            <v>○</v>
          </cell>
          <cell r="AH147" t="str">
            <v>○</v>
          </cell>
          <cell r="AI147" t="str">
            <v>○</v>
          </cell>
          <cell r="AJ147" t="str">
            <v>カシオビジネスサービス株式会社</v>
          </cell>
          <cell r="AK147" t="str">
            <v>高野</v>
          </cell>
          <cell r="AL147" t="str">
            <v>〒205-0023　東京都羽村市神明台4-9-14</v>
          </cell>
          <cell r="AM147" t="str">
            <v>042-552-6410</v>
          </cell>
          <cell r="AN147" t="str">
            <v>内線 941-7048</v>
          </cell>
          <cell r="AO147">
            <v>30</v>
          </cell>
          <cell r="AP147">
            <v>20</v>
          </cell>
          <cell r="AQ147" t="str">
            <v>無料</v>
          </cell>
          <cell r="AR147" t="str">
            <v>しない</v>
          </cell>
          <cell r="AS147">
            <v>6</v>
          </cell>
          <cell r="AT147">
            <v>11</v>
          </cell>
          <cell r="AU147" t="str">
            <v>カシオビジネスサービス株式会社</v>
          </cell>
          <cell r="AV147" t="str">
            <v/>
          </cell>
          <cell r="AW147" t="str">
            <v>部署名</v>
          </cell>
          <cell r="AX147" t="str">
            <v>社員№</v>
          </cell>
        </row>
        <row r="148">
          <cell r="A148" t="str">
            <v>6632</v>
          </cell>
          <cell r="B148" t="str">
            <v>04-6632</v>
          </cell>
          <cell r="E148" t="str">
            <v>棚橋</v>
          </cell>
          <cell r="F148" t="str">
            <v>6632-0</v>
          </cell>
          <cell r="G148" t="str">
            <v>神奈川県　福利協会</v>
          </cell>
          <cell r="H148">
            <v>102</v>
          </cell>
          <cell r="I148" t="str">
            <v>○</v>
          </cell>
          <cell r="J148" t="str">
            <v>○</v>
          </cell>
          <cell r="K148" t="str">
            <v>ﾌｫｰﾏｯﾄ</v>
          </cell>
          <cell r="L148" t="str">
            <v>通常+自家用</v>
          </cell>
          <cell r="M148" t="str">
            <v>ﾌｫｰﾏｯﾄ</v>
          </cell>
          <cell r="N148" t="str">
            <v>通常+自家用</v>
          </cell>
          <cell r="O148" t="str">
            <v>変更しない</v>
          </cell>
          <cell r="P148" t="str">
            <v>変更しない</v>
          </cell>
          <cell r="Q148" t="str">
            <v>変更しない</v>
          </cell>
          <cell r="R148" t="str">
            <v>◎</v>
          </cell>
          <cell r="S148" t="str">
            <v>ﾌｫｰﾏｯﾄ</v>
          </cell>
          <cell r="T148" t="str">
            <v>通常</v>
          </cell>
          <cell r="U148" t="str">
            <v>ﾌｫｰﾏｯﾄ</v>
          </cell>
          <cell r="V148" t="str">
            <v>通常</v>
          </cell>
          <cell r="W148" t="str">
            <v>ﾌｫｰﾏｯﾄ</v>
          </cell>
          <cell r="X148" t="str">
            <v>通常</v>
          </cell>
          <cell r="Y148" t="str">
            <v>神奈川県福利協会加入者の皆様へ</v>
          </cell>
          <cell r="AA148" t="str">
            <v/>
          </cell>
          <cell r="AB148" t="str">
            <v>丸大食品株式会社</v>
          </cell>
          <cell r="AC148" t="str">
            <v>裏面</v>
          </cell>
          <cell r="AD148" t="str">
            <v>○</v>
          </cell>
          <cell r="AE148" t="str">
            <v>FAXにて</v>
          </cell>
          <cell r="AF148" t="str">
            <v>○</v>
          </cell>
          <cell r="AG148" t="str">
            <v>○</v>
          </cell>
          <cell r="AH148" t="str">
            <v>○</v>
          </cell>
          <cell r="AI148" t="str">
            <v>○</v>
          </cell>
          <cell r="AJ148" t="str">
            <v>○</v>
          </cell>
          <cell r="AK148" t="str">
            <v>○</v>
          </cell>
          <cell r="AL148" t="str">
            <v>○</v>
          </cell>
          <cell r="AM148" t="str">
            <v>○</v>
          </cell>
          <cell r="AN148" t="str">
            <v>○</v>
          </cell>
          <cell r="AO148">
            <v>30</v>
          </cell>
          <cell r="AP148">
            <v>20</v>
          </cell>
          <cell r="AQ148">
            <v>770</v>
          </cell>
          <cell r="AR148" t="str">
            <v>しない</v>
          </cell>
          <cell r="AS148">
            <v>6</v>
          </cell>
          <cell r="AT148">
            <v>11</v>
          </cell>
          <cell r="AU148" t="str">
            <v>神奈川県福利協会</v>
          </cell>
          <cell r="AV148" t="str">
            <v>18</v>
          </cell>
          <cell r="AW148" t="str">
            <v/>
          </cell>
          <cell r="AX148" t="str">
            <v/>
          </cell>
        </row>
        <row r="149">
          <cell r="A149" t="str">
            <v>6632-1</v>
          </cell>
          <cell r="B149" t="str">
            <v>04-6632-1</v>
          </cell>
          <cell r="E149" t="str">
            <v>棚橋</v>
          </cell>
          <cell r="F149" t="str">
            <v>6632-1</v>
          </cell>
          <cell r="G149" t="str">
            <v>社会福祉法人多摩福祉会</v>
          </cell>
          <cell r="H149">
            <v>1</v>
          </cell>
          <cell r="I149" t="str">
            <v>○</v>
          </cell>
          <cell r="J149" t="str">
            <v>○</v>
          </cell>
          <cell r="K149" t="str">
            <v>ﾌｫｰﾏｯﾄ</v>
          </cell>
          <cell r="L149" t="str">
            <v>通常+自家用</v>
          </cell>
          <cell r="M149" t="str">
            <v>ﾌｫｰﾏｯﾄ</v>
          </cell>
          <cell r="N149" t="str">
            <v>通常+自家用</v>
          </cell>
          <cell r="O149" t="str">
            <v>変更しない</v>
          </cell>
          <cell r="P149" t="str">
            <v>変更しない</v>
          </cell>
          <cell r="Q149" t="str">
            <v>変更しない</v>
          </cell>
          <cell r="R149" t="str">
            <v>×</v>
          </cell>
          <cell r="S149" t="str">
            <v>必要なし</v>
          </cell>
          <cell r="U149" t="str">
            <v>必要なし</v>
          </cell>
          <cell r="W149" t="str">
            <v>必要なし</v>
          </cell>
          <cell r="X149" t="str">
            <v/>
          </cell>
          <cell r="Y149" t="str">
            <v>社会福祉法人多摩福祉会　様</v>
          </cell>
          <cell r="AB149" t="str">
            <v>丸大食品株式会社</v>
          </cell>
          <cell r="AD149" t="str">
            <v>○</v>
          </cell>
          <cell r="AH149" t="str">
            <v>○</v>
          </cell>
          <cell r="AI149" t="str">
            <v>○</v>
          </cell>
          <cell r="AJ149" t="str">
            <v>○</v>
          </cell>
          <cell r="AK149" t="str">
            <v>○</v>
          </cell>
          <cell r="AL149" t="str">
            <v>○</v>
          </cell>
          <cell r="AM149" t="str">
            <v>○</v>
          </cell>
          <cell r="AN149" t="str">
            <v>○</v>
          </cell>
          <cell r="AO149">
            <v>30</v>
          </cell>
          <cell r="AP149">
            <v>20</v>
          </cell>
          <cell r="AQ149">
            <v>583</v>
          </cell>
          <cell r="AR149" t="str">
            <v>しない</v>
          </cell>
        </row>
        <row r="150">
          <cell r="A150" t="str">
            <v>6633</v>
          </cell>
          <cell r="B150" t="str">
            <v>04-6633</v>
          </cell>
          <cell r="E150" t="str">
            <v>棚橋</v>
          </cell>
          <cell r="F150" t="str">
            <v>6633-0</v>
          </cell>
          <cell r="G150" t="str">
            <v>群馬県市町村職員年金連盟</v>
          </cell>
          <cell r="H150">
            <v>4</v>
          </cell>
          <cell r="I150" t="str">
            <v>○</v>
          </cell>
          <cell r="J150" t="str">
            <v>○</v>
          </cell>
          <cell r="K150" t="str">
            <v>ﾌｫｰﾏｯﾄ</v>
          </cell>
          <cell r="L150" t="str">
            <v>企業名なし(880)</v>
          </cell>
          <cell r="M150" t="str">
            <v>ﾌｫｰﾏｯﾄ</v>
          </cell>
          <cell r="N150" t="str">
            <v>企業名なし(880)</v>
          </cell>
          <cell r="O150" t="str">
            <v>変更しない</v>
          </cell>
          <cell r="P150" t="str">
            <v>変更しない</v>
          </cell>
          <cell r="Q150" t="str">
            <v>変更しない</v>
          </cell>
          <cell r="R150" t="str">
            <v>×</v>
          </cell>
          <cell r="S150" t="str">
            <v>ﾌｫｰﾏｯﾄ</v>
          </cell>
          <cell r="T150" t="str">
            <v>通常</v>
          </cell>
          <cell r="U150" t="str">
            <v>必要なし</v>
          </cell>
          <cell r="W150" t="str">
            <v>ﾌｫｰﾏｯﾄ</v>
          </cell>
          <cell r="X150" t="str">
            <v>通常</v>
          </cell>
          <cell r="Y150" t="str">
            <v>お客様各位</v>
          </cell>
          <cell r="AB150" t="str">
            <v>丸大食品株式会社</v>
          </cell>
          <cell r="AC150" t="str">
            <v>裏面</v>
          </cell>
          <cell r="AD150" t="str">
            <v>○</v>
          </cell>
          <cell r="AE150" t="str">
            <v>郵送又はFAXにて</v>
          </cell>
          <cell r="AF150" t="str">
            <v>○</v>
          </cell>
          <cell r="AG150" t="str">
            <v>○</v>
          </cell>
          <cell r="AH150" t="str">
            <v>○</v>
          </cell>
          <cell r="AI150" t="str">
            <v>○</v>
          </cell>
          <cell r="AJ150" t="str">
            <v>○</v>
          </cell>
          <cell r="AK150" t="str">
            <v>○</v>
          </cell>
          <cell r="AL150" t="str">
            <v>○</v>
          </cell>
          <cell r="AM150" t="str">
            <v>○</v>
          </cell>
          <cell r="AN150" t="str">
            <v>○</v>
          </cell>
          <cell r="AO150">
            <v>30</v>
          </cell>
          <cell r="AP150">
            <v>20</v>
          </cell>
          <cell r="AQ150">
            <v>880</v>
          </cell>
          <cell r="AR150" t="str">
            <v>しない</v>
          </cell>
          <cell r="AS150">
            <v>6</v>
          </cell>
          <cell r="AT150">
            <v>10</v>
          </cell>
          <cell r="AU150" t="str">
            <v>群馬県市町村職員年金連盟</v>
          </cell>
          <cell r="AV150">
            <v>16</v>
          </cell>
        </row>
        <row r="151">
          <cell r="A151" t="str">
            <v>6636</v>
          </cell>
          <cell r="B151" t="str">
            <v>04-6636</v>
          </cell>
          <cell r="E151" t="str">
            <v>棚橋</v>
          </cell>
          <cell r="F151" t="str">
            <v>6636-0</v>
          </cell>
          <cell r="G151" t="str">
            <v>神奈川県医療福祉施設協同組合</v>
          </cell>
          <cell r="H151">
            <v>29</v>
          </cell>
          <cell r="I151" t="str">
            <v>○</v>
          </cell>
          <cell r="J151" t="str">
            <v>○</v>
          </cell>
          <cell r="K151" t="str">
            <v>ﾌｫｰﾏｯﾄ</v>
          </cell>
          <cell r="L151" t="str">
            <v>通常+自家用</v>
          </cell>
          <cell r="M151" t="str">
            <v>ﾌｫｰﾏｯﾄ</v>
          </cell>
          <cell r="N151" t="str">
            <v>通常+自家用</v>
          </cell>
          <cell r="O151" t="str">
            <v>変更しない</v>
          </cell>
          <cell r="P151" t="str">
            <v>変更しない</v>
          </cell>
          <cell r="Q151" t="str">
            <v>変更しない</v>
          </cell>
          <cell r="R151" t="str">
            <v>◎</v>
          </cell>
          <cell r="S151" t="str">
            <v>ﾌｫｰﾏｯﾄ</v>
          </cell>
          <cell r="T151" t="str">
            <v>通常</v>
          </cell>
          <cell r="U151" t="str">
            <v>ﾌｫｰﾏｯﾄ</v>
          </cell>
          <cell r="V151" t="str">
            <v>通常</v>
          </cell>
          <cell r="W151" t="str">
            <v>ﾌｫｰﾏｯﾄ</v>
          </cell>
          <cell r="X151" t="str">
            <v>通常</v>
          </cell>
          <cell r="Y151" t="str">
            <v>神奈川県医療福祉施設協同組合の皆様へ</v>
          </cell>
          <cell r="AA151" t="str">
            <v/>
          </cell>
          <cell r="AB151" t="str">
            <v>丸大食品株式会社</v>
          </cell>
          <cell r="AC151" t="str">
            <v>裏面</v>
          </cell>
          <cell r="AD151" t="str">
            <v>○</v>
          </cell>
          <cell r="AE151" t="str">
            <v>FAXにて</v>
          </cell>
          <cell r="AF151" t="str">
            <v>○</v>
          </cell>
          <cell r="AG151" t="str">
            <v>○</v>
          </cell>
          <cell r="AH151" t="str">
            <v>○</v>
          </cell>
          <cell r="AI151" t="str">
            <v>○</v>
          </cell>
          <cell r="AJ151" t="str">
            <v>○</v>
          </cell>
          <cell r="AK151" t="str">
            <v>○</v>
          </cell>
          <cell r="AL151" t="str">
            <v>○</v>
          </cell>
          <cell r="AM151" t="str">
            <v>○</v>
          </cell>
          <cell r="AN151" t="str">
            <v>○</v>
          </cell>
          <cell r="AO151">
            <v>30</v>
          </cell>
          <cell r="AP151">
            <v>20</v>
          </cell>
          <cell r="AQ151">
            <v>770</v>
          </cell>
          <cell r="AR151" t="str">
            <v>しない</v>
          </cell>
          <cell r="AS151">
            <v>6</v>
          </cell>
          <cell r="AT151">
            <v>11</v>
          </cell>
          <cell r="AU151" t="str">
            <v>神奈川県医療福祉施設協同組合</v>
          </cell>
          <cell r="AV151" t="str">
            <v>18</v>
          </cell>
          <cell r="AW151" t="str">
            <v/>
          </cell>
          <cell r="AX151" t="str">
            <v/>
          </cell>
        </row>
        <row r="152">
          <cell r="A152" t="str">
            <v>6637</v>
          </cell>
          <cell r="B152" t="str">
            <v>04-6637</v>
          </cell>
          <cell r="E152" t="str">
            <v>棚橋</v>
          </cell>
          <cell r="F152" t="str">
            <v>6637-0</v>
          </cell>
          <cell r="G152" t="str">
            <v>茨城県市町村職員年金者連盟</v>
          </cell>
          <cell r="H152">
            <v>63</v>
          </cell>
          <cell r="I152" t="str">
            <v>○</v>
          </cell>
          <cell r="J152" t="str">
            <v>○</v>
          </cell>
          <cell r="K152" t="str">
            <v>ﾌｫｰﾏｯﾄ</v>
          </cell>
          <cell r="L152" t="str">
            <v>企業名なし(880)</v>
          </cell>
          <cell r="M152" t="str">
            <v>ﾌｫｰﾏｯﾄ</v>
          </cell>
          <cell r="N152" t="str">
            <v>企業名なし(880)</v>
          </cell>
          <cell r="O152" t="str">
            <v>変更しない</v>
          </cell>
          <cell r="P152" t="str">
            <v>変更しない</v>
          </cell>
          <cell r="Q152" t="str">
            <v>変更しない</v>
          </cell>
          <cell r="R152" t="str">
            <v>×</v>
          </cell>
          <cell r="S152" t="str">
            <v>ﾌｫｰﾏｯﾄ</v>
          </cell>
          <cell r="T152" t="str">
            <v>通常</v>
          </cell>
          <cell r="U152" t="str">
            <v>ﾌｫｰﾏｯﾄ</v>
          </cell>
          <cell r="V152" t="str">
            <v>通常</v>
          </cell>
          <cell r="W152" t="str">
            <v>ﾌｫｰﾏｯﾄ</v>
          </cell>
          <cell r="X152" t="str">
            <v>通常</v>
          </cell>
          <cell r="Y152" t="str">
            <v>お客様各位</v>
          </cell>
          <cell r="AA152" t="str">
            <v/>
          </cell>
          <cell r="AB152" t="str">
            <v>丸大食品株式会社</v>
          </cell>
          <cell r="AC152" t="str">
            <v>裏面</v>
          </cell>
          <cell r="AD152" t="str">
            <v>○</v>
          </cell>
          <cell r="AE152" t="str">
            <v>FAX（郵送も可）にて</v>
          </cell>
          <cell r="AF152" t="str">
            <v>○</v>
          </cell>
          <cell r="AG152" t="str">
            <v>○</v>
          </cell>
          <cell r="AH152" t="str">
            <v>○</v>
          </cell>
          <cell r="AI152" t="str">
            <v>○</v>
          </cell>
          <cell r="AJ152" t="str">
            <v>○</v>
          </cell>
          <cell r="AK152" t="str">
            <v>○</v>
          </cell>
          <cell r="AL152" t="str">
            <v>○</v>
          </cell>
          <cell r="AM152" t="str">
            <v>○</v>
          </cell>
          <cell r="AN152" t="str">
            <v>○</v>
          </cell>
          <cell r="AO152">
            <v>30</v>
          </cell>
          <cell r="AP152">
            <v>20</v>
          </cell>
          <cell r="AQ152">
            <v>880</v>
          </cell>
          <cell r="AR152" t="str">
            <v>しない</v>
          </cell>
          <cell r="AS152">
            <v>5</v>
          </cell>
          <cell r="AT152">
            <v>10</v>
          </cell>
          <cell r="AU152" t="str">
            <v>茨城県市町村職員年金者連盟</v>
          </cell>
          <cell r="AV152" t="str">
            <v/>
          </cell>
          <cell r="AW152" t="str">
            <v/>
          </cell>
          <cell r="AX152" t="str">
            <v/>
          </cell>
        </row>
        <row r="153">
          <cell r="A153" t="str">
            <v>6638</v>
          </cell>
          <cell r="B153" t="str">
            <v>04-6638</v>
          </cell>
          <cell r="E153" t="str">
            <v>棚橋</v>
          </cell>
          <cell r="F153" t="str">
            <v>6638-0</v>
          </cell>
          <cell r="G153" t="str">
            <v>東京社会福祉士会</v>
          </cell>
          <cell r="H153">
            <v>51</v>
          </cell>
          <cell r="I153" t="str">
            <v>○</v>
          </cell>
          <cell r="J153" t="str">
            <v>○</v>
          </cell>
          <cell r="K153" t="str">
            <v>ﾌｫｰﾏｯﾄ</v>
          </cell>
          <cell r="L153" t="str">
            <v>通常+自家用</v>
          </cell>
          <cell r="M153" t="str">
            <v>ﾌｫｰﾏｯﾄ</v>
          </cell>
          <cell r="N153" t="str">
            <v>通常+自家用</v>
          </cell>
          <cell r="O153" t="str">
            <v>変更しない</v>
          </cell>
          <cell r="P153" t="str">
            <v>変更しない</v>
          </cell>
          <cell r="Q153" t="str">
            <v>変更しない</v>
          </cell>
          <cell r="R153" t="str">
            <v>◎</v>
          </cell>
          <cell r="S153" t="str">
            <v>＠</v>
          </cell>
          <cell r="T153" t="str">
            <v>通常</v>
          </cell>
          <cell r="U153" t="str">
            <v>＠</v>
          </cell>
          <cell r="V153" t="str">
            <v>通常</v>
          </cell>
          <cell r="W153" t="str">
            <v>ﾌｫｰﾏｯﾄ</v>
          </cell>
          <cell r="X153" t="str">
            <v>通常</v>
          </cell>
          <cell r="Y153" t="str">
            <v>東京社会福祉士会会員の皆様へ</v>
          </cell>
          <cell r="Z153" t="str">
            <v>売上の5％を、東京の社会福祉活動に活用されます</v>
          </cell>
          <cell r="AA153" t="str">
            <v>公益社団法人　東京社会福祉士会</v>
          </cell>
          <cell r="AB153" t="str">
            <v>丸大食品株式会社</v>
          </cell>
          <cell r="AC153" t="str">
            <v>裏面</v>
          </cell>
          <cell r="AD153" t="str">
            <v>○</v>
          </cell>
          <cell r="AE153" t="str">
            <v>郵送又はFAXにて</v>
          </cell>
          <cell r="AF153" t="str">
            <v>○</v>
          </cell>
          <cell r="AG153" t="str">
            <v>○</v>
          </cell>
          <cell r="AH153" t="str">
            <v>○</v>
          </cell>
          <cell r="AI153" t="str">
            <v>○</v>
          </cell>
          <cell r="AJ153" t="str">
            <v>○</v>
          </cell>
          <cell r="AK153" t="str">
            <v>○</v>
          </cell>
          <cell r="AL153" t="str">
            <v>○</v>
          </cell>
          <cell r="AM153" t="str">
            <v>○</v>
          </cell>
          <cell r="AN153" t="str">
            <v>○</v>
          </cell>
          <cell r="AO153">
            <v>30</v>
          </cell>
          <cell r="AP153">
            <v>20</v>
          </cell>
          <cell r="AQ153">
            <v>770</v>
          </cell>
          <cell r="AR153" t="str">
            <v>しない</v>
          </cell>
          <cell r="AS153">
            <v>6</v>
          </cell>
          <cell r="AT153">
            <v>10</v>
          </cell>
          <cell r="AU153" t="str">
            <v>東京社会福祉士会</v>
          </cell>
        </row>
        <row r="154">
          <cell r="A154" t="str">
            <v>6639</v>
          </cell>
          <cell r="B154" t="str">
            <v>04-6639</v>
          </cell>
          <cell r="E154" t="str">
            <v>棚橋</v>
          </cell>
          <cell r="F154" t="str">
            <v>6639-0</v>
          </cell>
          <cell r="G154" t="str">
            <v>一般社団法人東京都交友会</v>
          </cell>
          <cell r="H154">
            <v>69</v>
          </cell>
          <cell r="I154" t="str">
            <v>○</v>
          </cell>
          <cell r="J154" t="str">
            <v>○</v>
          </cell>
          <cell r="K154" t="str">
            <v>ﾌｫｰﾏｯﾄ</v>
          </cell>
          <cell r="L154" t="str">
            <v>通常+自家用</v>
          </cell>
          <cell r="M154" t="str">
            <v>ﾌｫｰﾏｯﾄ</v>
          </cell>
          <cell r="N154" t="str">
            <v>通常+自家用</v>
          </cell>
          <cell r="O154" t="str">
            <v>変更しない</v>
          </cell>
          <cell r="P154" t="str">
            <v>変更しない</v>
          </cell>
          <cell r="Q154" t="str">
            <v>変更しない</v>
          </cell>
          <cell r="R154" t="str">
            <v>◎</v>
          </cell>
          <cell r="S154" t="str">
            <v>ﾌｫｰﾏｯﾄ</v>
          </cell>
          <cell r="T154" t="str">
            <v>通常</v>
          </cell>
          <cell r="U154" t="str">
            <v>ﾌｫｰﾏｯﾄ</v>
          </cell>
          <cell r="V154" t="str">
            <v>通常</v>
          </cell>
          <cell r="W154" t="str">
            <v>ﾌｫｰﾏｯﾄ</v>
          </cell>
          <cell r="X154" t="str">
            <v>通常</v>
          </cell>
          <cell r="Y154" t="str">
            <v>会員の皆様へ</v>
          </cell>
          <cell r="AA154" t="str">
            <v>一般社団法人東京都交友会</v>
          </cell>
          <cell r="AB154" t="str">
            <v>丸大食品株式会社</v>
          </cell>
          <cell r="AC154" t="str">
            <v>裏面</v>
          </cell>
          <cell r="AD154" t="str">
            <v>○</v>
          </cell>
          <cell r="AE154" t="str">
            <v>郵送又はFAXにて</v>
          </cell>
          <cell r="AF154" t="str">
            <v>○</v>
          </cell>
          <cell r="AG154" t="str">
            <v>○</v>
          </cell>
          <cell r="AH154" t="str">
            <v>○</v>
          </cell>
          <cell r="AI154" t="str">
            <v>○</v>
          </cell>
          <cell r="AJ154" t="str">
            <v>○</v>
          </cell>
          <cell r="AK154" t="str">
            <v>○</v>
          </cell>
          <cell r="AL154" t="str">
            <v>○</v>
          </cell>
          <cell r="AM154" t="str">
            <v>○</v>
          </cell>
          <cell r="AN154" t="str">
            <v>○</v>
          </cell>
          <cell r="AO154">
            <v>30</v>
          </cell>
          <cell r="AP154">
            <v>20</v>
          </cell>
          <cell r="AQ154">
            <v>770</v>
          </cell>
          <cell r="AR154" t="str">
            <v>しない</v>
          </cell>
          <cell r="AS154">
            <v>5</v>
          </cell>
          <cell r="AT154">
            <v>10</v>
          </cell>
          <cell r="AU154" t="str">
            <v>一般社団法人　　　　　東京都交友会</v>
          </cell>
        </row>
        <row r="155">
          <cell r="A155" t="str">
            <v>6641</v>
          </cell>
          <cell r="B155" t="str">
            <v>04-6641</v>
          </cell>
          <cell r="E155" t="str">
            <v>棚橋</v>
          </cell>
          <cell r="F155" t="str">
            <v>6641-0</v>
          </cell>
          <cell r="G155" t="str">
            <v>福島県市町村　職員年金者連盟</v>
          </cell>
          <cell r="H155">
            <v>82</v>
          </cell>
          <cell r="I155" t="str">
            <v>○</v>
          </cell>
          <cell r="J155" t="str">
            <v>○</v>
          </cell>
          <cell r="K155" t="str">
            <v>ﾌｫｰﾏｯﾄ</v>
          </cell>
          <cell r="L155" t="str">
            <v>通常+自家用</v>
          </cell>
          <cell r="M155" t="str">
            <v>ﾌｫｰﾏｯﾄ</v>
          </cell>
          <cell r="N155" t="str">
            <v>通常+自家用</v>
          </cell>
          <cell r="O155" t="str">
            <v>変更しない</v>
          </cell>
          <cell r="P155" t="str">
            <v>変更しない</v>
          </cell>
          <cell r="Q155" t="str">
            <v>変更しない</v>
          </cell>
          <cell r="R155" t="str">
            <v>×</v>
          </cell>
          <cell r="S155" t="str">
            <v>ﾌｫｰﾏｯﾄ</v>
          </cell>
          <cell r="T155" t="str">
            <v>通常</v>
          </cell>
          <cell r="U155" t="str">
            <v>ﾌｫｰﾏｯﾄ</v>
          </cell>
          <cell r="V155" t="str">
            <v>通常</v>
          </cell>
          <cell r="W155" t="str">
            <v>ﾌｫｰﾏｯﾄ</v>
          </cell>
          <cell r="X155" t="str">
            <v>通常</v>
          </cell>
          <cell r="Y155" t="str">
            <v>福島県市町村職員年金者連盟会員の皆様へ</v>
          </cell>
          <cell r="AA155" t="str">
            <v/>
          </cell>
          <cell r="AB155" t="str">
            <v>丸大食品株式会社</v>
          </cell>
          <cell r="AC155" t="str">
            <v>裏面</v>
          </cell>
          <cell r="AD155" t="str">
            <v>○</v>
          </cell>
          <cell r="AE155" t="str">
            <v>FAXにて</v>
          </cell>
          <cell r="AF155" t="str">
            <v>○</v>
          </cell>
          <cell r="AG155" t="str">
            <v>○</v>
          </cell>
          <cell r="AH155" t="str">
            <v>○</v>
          </cell>
          <cell r="AI155" t="str">
            <v>○</v>
          </cell>
          <cell r="AJ155" t="str">
            <v>○</v>
          </cell>
          <cell r="AK155" t="str">
            <v>○</v>
          </cell>
          <cell r="AL155" t="str">
            <v>○</v>
          </cell>
          <cell r="AM155" t="str">
            <v>○</v>
          </cell>
          <cell r="AN155" t="str">
            <v>○</v>
          </cell>
          <cell r="AO155">
            <v>30</v>
          </cell>
          <cell r="AP155">
            <v>20</v>
          </cell>
          <cell r="AQ155">
            <v>880</v>
          </cell>
          <cell r="AR155" t="str">
            <v>しない</v>
          </cell>
          <cell r="AS155">
            <v>6</v>
          </cell>
          <cell r="AT155">
            <v>10</v>
          </cell>
          <cell r="AU155" t="str">
            <v>福島県市町村職員年金者連盟</v>
          </cell>
          <cell r="AV155" t="str">
            <v/>
          </cell>
          <cell r="AW155" t="str">
            <v/>
          </cell>
          <cell r="AX155" t="str">
            <v/>
          </cell>
        </row>
        <row r="156">
          <cell r="A156" t="str">
            <v>6642</v>
          </cell>
          <cell r="B156" t="str">
            <v>04-6642</v>
          </cell>
          <cell r="E156" t="str">
            <v>棚橋</v>
          </cell>
          <cell r="F156" t="str">
            <v>6642-0</v>
          </cell>
          <cell r="G156" t="str">
            <v>社団法人日本セカンドライフ協会</v>
          </cell>
          <cell r="H156">
            <v>66</v>
          </cell>
          <cell r="I156" t="str">
            <v>○</v>
          </cell>
          <cell r="J156" t="str">
            <v>○</v>
          </cell>
          <cell r="K156" t="str">
            <v>ﾌｫｰﾏｯﾄ</v>
          </cell>
          <cell r="L156" t="str">
            <v>企業名なし(880)</v>
          </cell>
          <cell r="M156" t="str">
            <v>ﾌｫｰﾏｯﾄ</v>
          </cell>
          <cell r="N156" t="str">
            <v>企業名なし(880)</v>
          </cell>
          <cell r="O156" t="str">
            <v>変更しない</v>
          </cell>
          <cell r="P156" t="str">
            <v>変更しない</v>
          </cell>
          <cell r="Q156" t="str">
            <v>変更しない</v>
          </cell>
          <cell r="R156" t="str">
            <v>×</v>
          </cell>
          <cell r="S156" t="str">
            <v>必要なし</v>
          </cell>
          <cell r="U156" t="str">
            <v>必要なし</v>
          </cell>
          <cell r="W156" t="str">
            <v>必要なし</v>
          </cell>
          <cell r="X156" t="str">
            <v/>
          </cell>
          <cell r="Y156" t="str">
            <v>お客様各位</v>
          </cell>
          <cell r="AA156" t="str">
            <v/>
          </cell>
          <cell r="AB156" t="str">
            <v>丸大食品株式会社</v>
          </cell>
          <cell r="AC156" t="str">
            <v>裏面</v>
          </cell>
          <cell r="AD156" t="str">
            <v>○</v>
          </cell>
          <cell r="AE156" t="str">
            <v>FAXにて</v>
          </cell>
          <cell r="AF156" t="str">
            <v>○</v>
          </cell>
          <cell r="AG156" t="str">
            <v>○</v>
          </cell>
          <cell r="AH156" t="str">
            <v>○</v>
          </cell>
          <cell r="AI156" t="str">
            <v>○</v>
          </cell>
          <cell r="AJ156" t="str">
            <v>○</v>
          </cell>
          <cell r="AK156" t="str">
            <v>○</v>
          </cell>
          <cell r="AL156" t="str">
            <v>○</v>
          </cell>
          <cell r="AM156" t="str">
            <v>○</v>
          </cell>
          <cell r="AN156" t="str">
            <v>○</v>
          </cell>
          <cell r="AO156">
            <v>30</v>
          </cell>
          <cell r="AP156">
            <v>20</v>
          </cell>
          <cell r="AQ156">
            <v>880</v>
          </cell>
          <cell r="AR156" t="str">
            <v>しない</v>
          </cell>
          <cell r="AS156">
            <v>6</v>
          </cell>
          <cell r="AT156">
            <v>10</v>
          </cell>
          <cell r="AU156" t="str">
            <v/>
          </cell>
          <cell r="AV156" t="str">
            <v/>
          </cell>
          <cell r="AW156" t="str">
            <v/>
          </cell>
          <cell r="AX156" t="str">
            <v/>
          </cell>
        </row>
        <row r="157">
          <cell r="A157" t="str">
            <v>6644</v>
          </cell>
          <cell r="B157" t="str">
            <v>04-6644</v>
          </cell>
          <cell r="E157" t="str">
            <v>棚橋</v>
          </cell>
          <cell r="F157" t="str">
            <v>6644-0</v>
          </cell>
          <cell r="G157" t="str">
            <v>横浜建設一般労働組合</v>
          </cell>
          <cell r="H157">
            <v>117</v>
          </cell>
          <cell r="I157" t="str">
            <v>○</v>
          </cell>
          <cell r="J157" t="str">
            <v>○</v>
          </cell>
          <cell r="K157" t="str">
            <v>ﾌｫｰﾏｯﾄ</v>
          </cell>
          <cell r="L157" t="str">
            <v>通常+自家用</v>
          </cell>
          <cell r="M157" t="str">
            <v>ﾌｫｰﾏｯﾄ</v>
          </cell>
          <cell r="N157" t="str">
            <v>通常+自家用</v>
          </cell>
          <cell r="O157" t="str">
            <v>変更しない</v>
          </cell>
          <cell r="P157" t="str">
            <v>変更しない</v>
          </cell>
          <cell r="Q157" t="str">
            <v>変更しない</v>
          </cell>
          <cell r="R157" t="str">
            <v>×</v>
          </cell>
          <cell r="S157" t="str">
            <v>ﾌｫｰﾏｯﾄ</v>
          </cell>
          <cell r="T157" t="str">
            <v>通常</v>
          </cell>
          <cell r="U157" t="str">
            <v>ﾌｫｰﾏｯﾄ</v>
          </cell>
          <cell r="V157" t="str">
            <v>通常</v>
          </cell>
          <cell r="W157" t="str">
            <v>ﾌｫｰﾏｯﾄ</v>
          </cell>
          <cell r="X157" t="str">
            <v>通常</v>
          </cell>
          <cell r="Y157" t="str">
            <v>横浜建設一般労働組合 組合員の皆様へ</v>
          </cell>
          <cell r="AA157" t="str">
            <v/>
          </cell>
          <cell r="AB157" t="str">
            <v>丸大食品株式会社</v>
          </cell>
          <cell r="AC157" t="str">
            <v>裏面</v>
          </cell>
          <cell r="AD157" t="str">
            <v>○</v>
          </cell>
          <cell r="AE157" t="str">
            <v>FAXにて</v>
          </cell>
          <cell r="AF157" t="str">
            <v>○</v>
          </cell>
          <cell r="AG157" t="str">
            <v>○</v>
          </cell>
          <cell r="AH157" t="str">
            <v>○</v>
          </cell>
          <cell r="AI157" t="str">
            <v>○</v>
          </cell>
          <cell r="AJ157" t="str">
            <v>○</v>
          </cell>
          <cell r="AK157" t="str">
            <v>○</v>
          </cell>
          <cell r="AL157" t="str">
            <v>○</v>
          </cell>
          <cell r="AM157" t="str">
            <v>○</v>
          </cell>
          <cell r="AN157" t="str">
            <v>○</v>
          </cell>
          <cell r="AO157">
            <v>30</v>
          </cell>
          <cell r="AP157">
            <v>20</v>
          </cell>
          <cell r="AQ157">
            <v>770</v>
          </cell>
          <cell r="AR157" t="str">
            <v>しない</v>
          </cell>
          <cell r="AS157">
            <v>5</v>
          </cell>
          <cell r="AT157">
            <v>10</v>
          </cell>
          <cell r="AU157" t="str">
            <v>横浜建設一般労働組合</v>
          </cell>
          <cell r="AV157" t="str">
            <v>18</v>
          </cell>
          <cell r="AW157" t="str">
            <v/>
          </cell>
          <cell r="AX157" t="str">
            <v/>
          </cell>
        </row>
        <row r="158">
          <cell r="A158" t="str">
            <v>6645</v>
          </cell>
          <cell r="B158" t="str">
            <v>04-6645</v>
          </cell>
          <cell r="E158" t="str">
            <v>棚橋</v>
          </cell>
          <cell r="F158" t="str">
            <v>6645-0</v>
          </cell>
          <cell r="G158" t="str">
            <v>横浜市交通局退職者会</v>
          </cell>
          <cell r="H158">
            <v>19</v>
          </cell>
          <cell r="I158" t="str">
            <v>○</v>
          </cell>
          <cell r="J158" t="str">
            <v>○</v>
          </cell>
          <cell r="K158" t="str">
            <v>ﾌｫｰﾏｯﾄ</v>
          </cell>
          <cell r="L158" t="str">
            <v>通常+自家用</v>
          </cell>
          <cell r="M158" t="str">
            <v>ﾌｫｰﾏｯﾄ</v>
          </cell>
          <cell r="N158" t="str">
            <v>通常+自家用</v>
          </cell>
          <cell r="O158" t="str">
            <v>変更しない</v>
          </cell>
          <cell r="P158" t="str">
            <v>変更しない</v>
          </cell>
          <cell r="Q158" t="str">
            <v>変更しない</v>
          </cell>
          <cell r="R158" t="str">
            <v>◎</v>
          </cell>
          <cell r="S158" t="str">
            <v>ﾌｫｰﾏｯﾄ</v>
          </cell>
          <cell r="T158" t="str">
            <v>通常</v>
          </cell>
          <cell r="U158" t="str">
            <v>ﾌｫｰﾏｯﾄ</v>
          </cell>
          <cell r="V158" t="str">
            <v>通常</v>
          </cell>
          <cell r="W158" t="str">
            <v>ﾌｫｰﾏｯﾄ</v>
          </cell>
          <cell r="X158" t="str">
            <v>通常</v>
          </cell>
          <cell r="Y158" t="str">
            <v>横浜市交通局退職者会 会員の皆様へ</v>
          </cell>
          <cell r="AA158" t="str">
            <v/>
          </cell>
          <cell r="AB158" t="str">
            <v>丸大食品株式会社</v>
          </cell>
          <cell r="AC158" t="str">
            <v>裏面</v>
          </cell>
          <cell r="AD158" t="str">
            <v>○</v>
          </cell>
          <cell r="AE158" t="str">
            <v>FAX（郵送も可）にて</v>
          </cell>
          <cell r="AF158" t="str">
            <v>○</v>
          </cell>
          <cell r="AG158" t="str">
            <v>○</v>
          </cell>
          <cell r="AH158" t="str">
            <v>○</v>
          </cell>
          <cell r="AI158" t="str">
            <v>○</v>
          </cell>
          <cell r="AJ158" t="str">
            <v>○</v>
          </cell>
          <cell r="AK158" t="str">
            <v>○</v>
          </cell>
          <cell r="AL158" t="str">
            <v>○</v>
          </cell>
          <cell r="AM158" t="str">
            <v>○</v>
          </cell>
          <cell r="AN158" t="str">
            <v>○</v>
          </cell>
          <cell r="AO158">
            <v>30</v>
          </cell>
          <cell r="AP158">
            <v>20</v>
          </cell>
          <cell r="AQ158">
            <v>770</v>
          </cell>
          <cell r="AR158" t="str">
            <v>しない</v>
          </cell>
          <cell r="AS158">
            <v>5</v>
          </cell>
          <cell r="AT158">
            <v>11</v>
          </cell>
          <cell r="AU158" t="str">
            <v>横浜市交通局退職者会</v>
          </cell>
          <cell r="AV158" t="str">
            <v/>
          </cell>
          <cell r="AW158" t="str">
            <v/>
          </cell>
          <cell r="AX158" t="str">
            <v/>
          </cell>
        </row>
        <row r="159">
          <cell r="A159" t="str">
            <v>6647</v>
          </cell>
          <cell r="B159" t="str">
            <v>04-6647</v>
          </cell>
          <cell r="E159" t="str">
            <v>棚橋</v>
          </cell>
          <cell r="F159" t="str">
            <v>6647-0</v>
          </cell>
          <cell r="G159" t="str">
            <v>調布市退職者会</v>
          </cell>
          <cell r="H159">
            <v>14</v>
          </cell>
          <cell r="I159" t="str">
            <v>○</v>
          </cell>
          <cell r="J159" t="str">
            <v>○</v>
          </cell>
          <cell r="K159" t="str">
            <v>ﾌｫｰﾏｯﾄ</v>
          </cell>
          <cell r="L159" t="str">
            <v>通常+自家用</v>
          </cell>
          <cell r="M159" t="str">
            <v>ﾌｫｰﾏｯﾄ</v>
          </cell>
          <cell r="N159" t="str">
            <v>通常+自家用</v>
          </cell>
          <cell r="O159" t="str">
            <v>変更しない</v>
          </cell>
          <cell r="P159" t="str">
            <v>変更しない</v>
          </cell>
          <cell r="Q159" t="str">
            <v>変更しない</v>
          </cell>
          <cell r="R159" t="str">
            <v>◎</v>
          </cell>
          <cell r="S159" t="str">
            <v>ﾌｫｰﾏｯﾄ</v>
          </cell>
          <cell r="T159" t="str">
            <v>通常</v>
          </cell>
          <cell r="U159" t="str">
            <v>ﾌｫｰﾏｯﾄ</v>
          </cell>
          <cell r="V159" t="str">
            <v>通常</v>
          </cell>
          <cell r="W159" t="str">
            <v>ﾌｫｰﾏｯﾄ</v>
          </cell>
          <cell r="X159" t="str">
            <v>通常</v>
          </cell>
          <cell r="Y159" t="str">
            <v>調布市退職者会会員の皆様へ</v>
          </cell>
          <cell r="AB159" t="str">
            <v>丸大食品株式会社</v>
          </cell>
          <cell r="AC159" t="str">
            <v>裏面</v>
          </cell>
          <cell r="AD159" t="str">
            <v>○</v>
          </cell>
          <cell r="AE159" t="str">
            <v>郵送又はFAXにて</v>
          </cell>
          <cell r="AF159" t="str">
            <v>○</v>
          </cell>
          <cell r="AG159" t="str">
            <v>○</v>
          </cell>
          <cell r="AH159" t="str">
            <v>○</v>
          </cell>
          <cell r="AI159" t="str">
            <v>○</v>
          </cell>
          <cell r="AJ159" t="str">
            <v>○</v>
          </cell>
          <cell r="AK159" t="str">
            <v>○</v>
          </cell>
          <cell r="AL159" t="str">
            <v>○</v>
          </cell>
          <cell r="AM159" t="str">
            <v>○</v>
          </cell>
          <cell r="AN159" t="str">
            <v>○</v>
          </cell>
          <cell r="AO159">
            <v>30</v>
          </cell>
          <cell r="AP159">
            <v>20</v>
          </cell>
          <cell r="AQ159">
            <v>770</v>
          </cell>
          <cell r="AR159" t="str">
            <v>しない</v>
          </cell>
          <cell r="AS159">
            <v>6</v>
          </cell>
          <cell r="AT159">
            <v>10</v>
          </cell>
          <cell r="AU159" t="str">
            <v>調布市退職者会</v>
          </cell>
        </row>
        <row r="160">
          <cell r="A160" t="str">
            <v>6648</v>
          </cell>
          <cell r="B160" t="str">
            <v>04-6648</v>
          </cell>
          <cell r="E160" t="str">
            <v>棚橋</v>
          </cell>
          <cell r="F160" t="str">
            <v>6648-0</v>
          </cell>
          <cell r="G160" t="str">
            <v>中央ろうきん友の会横須賀支部</v>
          </cell>
          <cell r="H160">
            <v>39</v>
          </cell>
          <cell r="I160" t="str">
            <v>○</v>
          </cell>
          <cell r="J160" t="str">
            <v>○</v>
          </cell>
          <cell r="K160" t="str">
            <v>ﾌｫｰﾏｯﾄ</v>
          </cell>
          <cell r="L160" t="str">
            <v>通常+自家用</v>
          </cell>
          <cell r="M160" t="str">
            <v>ﾌｫｰﾏｯﾄ</v>
          </cell>
          <cell r="N160" t="str">
            <v>通常+自家用</v>
          </cell>
          <cell r="O160" t="str">
            <v>変更しない</v>
          </cell>
          <cell r="P160" t="str">
            <v>変更しない</v>
          </cell>
          <cell r="Q160" t="str">
            <v>変更しない</v>
          </cell>
          <cell r="R160" t="str">
            <v>◎</v>
          </cell>
          <cell r="S160" t="str">
            <v>ﾌｫｰﾏｯﾄ</v>
          </cell>
          <cell r="T160" t="str">
            <v>通常</v>
          </cell>
          <cell r="U160" t="str">
            <v>ﾌｫｰﾏｯﾄ</v>
          </cell>
          <cell r="V160" t="str">
            <v>通常</v>
          </cell>
          <cell r="W160" t="str">
            <v>ﾌｫｰﾏｯﾄ</v>
          </cell>
          <cell r="X160" t="str">
            <v>通常</v>
          </cell>
          <cell r="Y160" t="str">
            <v>中央ろうきん友の会横須賀支部の皆様へ</v>
          </cell>
          <cell r="AB160" t="str">
            <v>丸大食品株式会社</v>
          </cell>
          <cell r="AC160" t="str">
            <v>裏面</v>
          </cell>
          <cell r="AD160" t="str">
            <v>○</v>
          </cell>
          <cell r="AE160" t="str">
            <v>郵送又はFAXにて</v>
          </cell>
          <cell r="AF160" t="str">
            <v>○</v>
          </cell>
          <cell r="AG160" t="str">
            <v>○</v>
          </cell>
          <cell r="AH160" t="str">
            <v>○</v>
          </cell>
          <cell r="AI160" t="str">
            <v>○</v>
          </cell>
          <cell r="AJ160" t="str">
            <v>○</v>
          </cell>
          <cell r="AK160" t="str">
            <v>○</v>
          </cell>
          <cell r="AL160" t="str">
            <v>○</v>
          </cell>
          <cell r="AM160" t="str">
            <v>○</v>
          </cell>
          <cell r="AN160" t="str">
            <v>○</v>
          </cell>
          <cell r="AO160">
            <v>30</v>
          </cell>
          <cell r="AP160">
            <v>20</v>
          </cell>
          <cell r="AQ160">
            <v>770</v>
          </cell>
          <cell r="AR160" t="str">
            <v>しない</v>
          </cell>
          <cell r="AS160">
            <v>6</v>
          </cell>
          <cell r="AT160">
            <v>11</v>
          </cell>
          <cell r="AU160" t="str">
            <v>中央ろうきん友の会　　　　横須賀支部</v>
          </cell>
        </row>
        <row r="161">
          <cell r="A161" t="str">
            <v>6650</v>
          </cell>
          <cell r="B161" t="str">
            <v>04-6650</v>
          </cell>
          <cell r="E161" t="str">
            <v>棚橋</v>
          </cell>
          <cell r="F161" t="str">
            <v>6650-0</v>
          </cell>
          <cell r="G161" t="str">
            <v>逓信同窓会</v>
          </cell>
          <cell r="H161">
            <v>40</v>
          </cell>
          <cell r="I161" t="str">
            <v>○</v>
          </cell>
          <cell r="J161" t="str">
            <v>○</v>
          </cell>
          <cell r="K161" t="str">
            <v>ﾌｫｰﾏｯﾄ</v>
          </cell>
          <cell r="L161" t="str">
            <v>通常+自家用</v>
          </cell>
          <cell r="M161" t="str">
            <v>ﾌｫｰﾏｯﾄ</v>
          </cell>
          <cell r="N161" t="str">
            <v>通常+自家用</v>
          </cell>
          <cell r="O161" t="str">
            <v>変更しない</v>
          </cell>
          <cell r="P161" t="str">
            <v>変更しない</v>
          </cell>
          <cell r="Q161" t="str">
            <v>変更しない</v>
          </cell>
          <cell r="R161" t="str">
            <v>◎</v>
          </cell>
          <cell r="S161" t="str">
            <v>ﾌｫｰﾏｯﾄ</v>
          </cell>
          <cell r="T161" t="str">
            <v>通常</v>
          </cell>
          <cell r="U161" t="str">
            <v>ﾌｫｰﾏｯﾄ</v>
          </cell>
          <cell r="V161" t="str">
            <v>通常</v>
          </cell>
          <cell r="W161" t="str">
            <v>ﾌｫｰﾏｯﾄ</v>
          </cell>
          <cell r="X161" t="str">
            <v>通常</v>
          </cell>
          <cell r="Y161" t="str">
            <v>逓信同窓会　会員の皆様へ</v>
          </cell>
          <cell r="AB161" t="str">
            <v>丸大食品株式会社</v>
          </cell>
          <cell r="AC161" t="str">
            <v>裏面</v>
          </cell>
          <cell r="AD161" t="str">
            <v>○</v>
          </cell>
          <cell r="AE161" t="str">
            <v>FAX（郵送も可）にて</v>
          </cell>
          <cell r="AF161" t="str">
            <v>○</v>
          </cell>
          <cell r="AG161" t="str">
            <v>○</v>
          </cell>
          <cell r="AH161" t="str">
            <v>○</v>
          </cell>
          <cell r="AI161" t="str">
            <v>○</v>
          </cell>
          <cell r="AJ161" t="str">
            <v>○</v>
          </cell>
          <cell r="AK161" t="str">
            <v>○</v>
          </cell>
          <cell r="AL161" t="str">
            <v>○</v>
          </cell>
          <cell r="AM161" t="str">
            <v>○</v>
          </cell>
          <cell r="AN161" t="str">
            <v>○</v>
          </cell>
          <cell r="AO161">
            <v>33.332999999999998</v>
          </cell>
          <cell r="AP161">
            <v>20</v>
          </cell>
          <cell r="AQ161">
            <v>770</v>
          </cell>
          <cell r="AR161" t="str">
            <v>しない</v>
          </cell>
          <cell r="AS161">
            <v>6</v>
          </cell>
          <cell r="AT161">
            <v>11</v>
          </cell>
          <cell r="AU161" t="str">
            <v>逓　信　同　窓　会</v>
          </cell>
          <cell r="AV161" t="str">
            <v>18</v>
          </cell>
          <cell r="AW161" t="str">
            <v/>
          </cell>
          <cell r="AX161" t="str">
            <v/>
          </cell>
        </row>
        <row r="162">
          <cell r="A162" t="str">
            <v>6651</v>
          </cell>
          <cell r="B162" t="str">
            <v>04-6651</v>
          </cell>
          <cell r="E162" t="str">
            <v>棚橋</v>
          </cell>
          <cell r="F162" t="str">
            <v>6651-0</v>
          </cell>
          <cell r="G162" t="str">
            <v>一般社団法人　神奈川県日本中国友好協会</v>
          </cell>
          <cell r="H162">
            <v>18</v>
          </cell>
          <cell r="I162" t="str">
            <v>○</v>
          </cell>
          <cell r="J162" t="str">
            <v>○</v>
          </cell>
          <cell r="K162" t="str">
            <v>ﾌｫｰﾏｯﾄ</v>
          </cell>
          <cell r="L162" t="str">
            <v>通常+自家用</v>
          </cell>
          <cell r="M162" t="str">
            <v>ﾌｫｰﾏｯﾄ</v>
          </cell>
          <cell r="N162" t="str">
            <v>通常+自家用</v>
          </cell>
          <cell r="O162" t="str">
            <v>変更しない</v>
          </cell>
          <cell r="P162" t="str">
            <v>変更しない</v>
          </cell>
          <cell r="Q162" t="str">
            <v>変更しない</v>
          </cell>
          <cell r="R162" t="str">
            <v>◎</v>
          </cell>
          <cell r="S162" t="str">
            <v>ﾌｫｰﾏｯﾄ</v>
          </cell>
          <cell r="T162" t="str">
            <v>通常</v>
          </cell>
          <cell r="U162" t="str">
            <v>ﾌｫｰﾏｯﾄ</v>
          </cell>
          <cell r="V162" t="str">
            <v>通常</v>
          </cell>
          <cell r="W162" t="str">
            <v>ﾌｫｰﾏｯﾄ</v>
          </cell>
          <cell r="X162" t="str">
            <v>通常</v>
          </cell>
          <cell r="Y162" t="str">
            <v>お客様各位</v>
          </cell>
          <cell r="AA162" t="str">
            <v>一般社団法人　神奈川県日本中国友好協会</v>
          </cell>
          <cell r="AB162" t="str">
            <v>賛助会員　丸大食品株式会社</v>
          </cell>
          <cell r="AC162" t="str">
            <v>裏面</v>
          </cell>
          <cell r="AD162" t="str">
            <v>○</v>
          </cell>
          <cell r="AE162" t="str">
            <v>FAX（郵送も可）にて</v>
          </cell>
          <cell r="AF162" t="str">
            <v>○</v>
          </cell>
          <cell r="AG162" t="str">
            <v>○</v>
          </cell>
          <cell r="AH162" t="str">
            <v>○</v>
          </cell>
          <cell r="AI162" t="str">
            <v>○</v>
          </cell>
          <cell r="AJ162" t="str">
            <v>○</v>
          </cell>
          <cell r="AK162" t="str">
            <v>○</v>
          </cell>
          <cell r="AL162" t="str">
            <v>○</v>
          </cell>
          <cell r="AM162" t="str">
            <v>○</v>
          </cell>
          <cell r="AN162" t="str">
            <v>○</v>
          </cell>
          <cell r="AO162">
            <v>30</v>
          </cell>
          <cell r="AP162">
            <v>20</v>
          </cell>
          <cell r="AQ162">
            <v>880</v>
          </cell>
          <cell r="AR162" t="str">
            <v>しない</v>
          </cell>
          <cell r="AS162">
            <v>6</v>
          </cell>
          <cell r="AT162">
            <v>11</v>
          </cell>
          <cell r="AU162" t="str">
            <v>一般社団法人　神奈川県   日本中国友好協会</v>
          </cell>
        </row>
        <row r="163">
          <cell r="A163" t="str">
            <v>6652</v>
          </cell>
          <cell r="B163" t="str">
            <v>04-6652</v>
          </cell>
          <cell r="E163" t="str">
            <v>棚橋</v>
          </cell>
          <cell r="F163" t="str">
            <v>6652-0</v>
          </cell>
          <cell r="G163" t="str">
            <v>重田商会（spurt）</v>
          </cell>
          <cell r="H163">
            <v>9</v>
          </cell>
          <cell r="I163" t="str">
            <v>×</v>
          </cell>
          <cell r="J163" t="str">
            <v>×</v>
          </cell>
          <cell r="R163" t="str">
            <v>×</v>
          </cell>
          <cell r="AN163" t="str">
            <v>○</v>
          </cell>
        </row>
        <row r="164">
          <cell r="A164" t="str">
            <v>6653</v>
          </cell>
          <cell r="B164" t="str">
            <v>04-6653</v>
          </cell>
          <cell r="E164" t="str">
            <v>棚橋</v>
          </cell>
          <cell r="F164" t="str">
            <v>6653-0</v>
          </cell>
          <cell r="G164" t="str">
            <v>NPO法人　日本社会福祉愛犬協会</v>
          </cell>
          <cell r="H164">
            <v>50</v>
          </cell>
          <cell r="I164" t="str">
            <v>○</v>
          </cell>
          <cell r="J164" t="str">
            <v>○</v>
          </cell>
          <cell r="K164" t="str">
            <v>ﾌｫｰﾏｯﾄ</v>
          </cell>
          <cell r="L164" t="str">
            <v>企業名なし(880)</v>
          </cell>
          <cell r="M164" t="str">
            <v>ﾌｫｰﾏｯﾄ</v>
          </cell>
          <cell r="N164" t="str">
            <v>企業名なし(880)</v>
          </cell>
          <cell r="O164" t="str">
            <v>変更しない</v>
          </cell>
          <cell r="P164" t="str">
            <v>変更しない</v>
          </cell>
          <cell r="Q164" t="str">
            <v>変更しない</v>
          </cell>
          <cell r="R164" t="str">
            <v>○</v>
          </cell>
          <cell r="S164" t="str">
            <v>必要なし</v>
          </cell>
          <cell r="U164" t="str">
            <v>必要なし</v>
          </cell>
          <cell r="V164" t="str">
            <v>通常</v>
          </cell>
          <cell r="W164" t="str">
            <v>ﾌｫｰﾏｯﾄ</v>
          </cell>
          <cell r="X164" t="str">
            <v>通常</v>
          </cell>
          <cell r="Y164" t="str">
            <v>お客様各位</v>
          </cell>
          <cell r="AB164" t="str">
            <v>丸大食品株式会社</v>
          </cell>
          <cell r="AC164" t="str">
            <v>別紙</v>
          </cell>
          <cell r="AD164" t="str">
            <v>○</v>
          </cell>
          <cell r="AF164" t="str">
            <v>○</v>
          </cell>
          <cell r="AG164" t="str">
            <v>○</v>
          </cell>
          <cell r="AH164" t="str">
            <v>○</v>
          </cell>
          <cell r="AI164" t="str">
            <v>○</v>
          </cell>
          <cell r="AJ164" t="str">
            <v>○</v>
          </cell>
          <cell r="AK164" t="str">
            <v>○</v>
          </cell>
          <cell r="AL164" t="str">
            <v>○</v>
          </cell>
          <cell r="AM164" t="str">
            <v>○</v>
          </cell>
          <cell r="AN164" t="str">
            <v>○</v>
          </cell>
          <cell r="AO164">
            <v>30</v>
          </cell>
          <cell r="AP164">
            <v>20</v>
          </cell>
          <cell r="AQ164">
            <v>880</v>
          </cell>
          <cell r="AR164" t="str">
            <v>しない</v>
          </cell>
          <cell r="AS164">
            <v>5</v>
          </cell>
          <cell r="AT164">
            <v>10</v>
          </cell>
        </row>
        <row r="165">
          <cell r="A165" t="str">
            <v>6654</v>
          </cell>
          <cell r="B165" t="str">
            <v>04-6654</v>
          </cell>
          <cell r="E165" t="str">
            <v>棚橋</v>
          </cell>
          <cell r="F165" t="str">
            <v>6654-0</v>
          </cell>
          <cell r="G165" t="str">
            <v>神奈川県工業塗装協同組合</v>
          </cell>
          <cell r="H165">
            <v>3</v>
          </cell>
          <cell r="I165" t="str">
            <v>○</v>
          </cell>
          <cell r="J165" t="str">
            <v>○</v>
          </cell>
          <cell r="K165" t="str">
            <v>ﾌｫｰﾏｯﾄ</v>
          </cell>
          <cell r="L165" t="str">
            <v>通常+自家用</v>
          </cell>
          <cell r="M165" t="str">
            <v>ﾌｫｰﾏｯﾄ</v>
          </cell>
          <cell r="N165" t="str">
            <v>通常+自家用</v>
          </cell>
          <cell r="O165" t="str">
            <v>変更しない</v>
          </cell>
          <cell r="P165" t="str">
            <v>変更しない</v>
          </cell>
          <cell r="Q165" t="str">
            <v>変更しない</v>
          </cell>
          <cell r="R165" t="str">
            <v>◎</v>
          </cell>
          <cell r="S165" t="str">
            <v>ﾌｫｰﾏｯﾄ</v>
          </cell>
          <cell r="T165" t="str">
            <v>通常</v>
          </cell>
          <cell r="U165" t="str">
            <v>ﾌｫｰﾏｯﾄ</v>
          </cell>
          <cell r="V165" t="str">
            <v>通常</v>
          </cell>
          <cell r="W165" t="str">
            <v>ﾌｫｰﾏｯﾄ</v>
          </cell>
          <cell r="X165" t="str">
            <v>通常</v>
          </cell>
          <cell r="Y165" t="str">
            <v>組合員の皆様へ</v>
          </cell>
          <cell r="AA165" t="str">
            <v>神奈川県工業塗装協同組合</v>
          </cell>
          <cell r="AB165" t="str">
            <v>丸大食品株式会社</v>
          </cell>
          <cell r="AC165" t="str">
            <v>裏面</v>
          </cell>
          <cell r="AD165" t="str">
            <v>○</v>
          </cell>
          <cell r="AE165" t="str">
            <v>FAX（郵送も可）にて</v>
          </cell>
          <cell r="AF165" t="str">
            <v>○</v>
          </cell>
          <cell r="AG165" t="str">
            <v>○</v>
          </cell>
          <cell r="AH165" t="str">
            <v>○</v>
          </cell>
          <cell r="AI165" t="str">
            <v>○</v>
          </cell>
          <cell r="AJ165" t="str">
            <v>○</v>
          </cell>
          <cell r="AK165" t="str">
            <v>○</v>
          </cell>
          <cell r="AL165" t="str">
            <v>○</v>
          </cell>
          <cell r="AM165" t="str">
            <v>○</v>
          </cell>
          <cell r="AN165" t="str">
            <v>○</v>
          </cell>
          <cell r="AO165">
            <v>30</v>
          </cell>
          <cell r="AP165">
            <v>20</v>
          </cell>
          <cell r="AQ165">
            <v>880</v>
          </cell>
          <cell r="AR165" t="str">
            <v>しない</v>
          </cell>
          <cell r="AS165">
            <v>6</v>
          </cell>
          <cell r="AT165">
            <v>11</v>
          </cell>
          <cell r="AU165" t="str">
            <v>神奈川県工業塗装協同組合</v>
          </cell>
        </row>
        <row r="166">
          <cell r="A166" t="str">
            <v>6660</v>
          </cell>
          <cell r="B166" t="str">
            <v>04-6660</v>
          </cell>
          <cell r="E166" t="str">
            <v>棚橋</v>
          </cell>
          <cell r="F166" t="str">
            <v>6660-0</v>
          </cell>
          <cell r="G166" t="str">
            <v>横須賀水道退職者の会</v>
          </cell>
          <cell r="H166">
            <v>6</v>
          </cell>
          <cell r="I166" t="str">
            <v>○</v>
          </cell>
          <cell r="J166" t="str">
            <v>○</v>
          </cell>
          <cell r="K166" t="str">
            <v>ﾌｫｰﾏｯﾄ</v>
          </cell>
          <cell r="L166" t="str">
            <v>通常+自家用</v>
          </cell>
          <cell r="M166" t="str">
            <v>ﾌｫｰﾏｯﾄ</v>
          </cell>
          <cell r="N166" t="str">
            <v>通常+自家用</v>
          </cell>
          <cell r="O166" t="str">
            <v>変更しない</v>
          </cell>
          <cell r="P166" t="str">
            <v>変更しない</v>
          </cell>
          <cell r="Q166" t="str">
            <v>変更しない</v>
          </cell>
          <cell r="R166" t="str">
            <v>◎</v>
          </cell>
          <cell r="S166" t="str">
            <v>ﾌｫｰﾏｯﾄ</v>
          </cell>
          <cell r="T166" t="str">
            <v>通常</v>
          </cell>
          <cell r="U166" t="str">
            <v>ﾌｫｰﾏｯﾄ</v>
          </cell>
          <cell r="V166" t="str">
            <v>通常</v>
          </cell>
          <cell r="W166" t="str">
            <v>ﾌｫｰﾏｯﾄ</v>
          </cell>
          <cell r="X166" t="str">
            <v>通常</v>
          </cell>
          <cell r="Y166" t="str">
            <v>横須賀水道退職者の会会員の皆様へ</v>
          </cell>
          <cell r="AB166" t="str">
            <v>丸大食品株式会社</v>
          </cell>
          <cell r="AC166" t="str">
            <v>裏面</v>
          </cell>
          <cell r="AD166" t="str">
            <v>○</v>
          </cell>
          <cell r="AE166" t="str">
            <v>FAX（郵送も可）にて</v>
          </cell>
          <cell r="AF166" t="str">
            <v>○</v>
          </cell>
          <cell r="AG166" t="str">
            <v>○</v>
          </cell>
          <cell r="AH166" t="str">
            <v>○</v>
          </cell>
          <cell r="AI166" t="str">
            <v>○</v>
          </cell>
          <cell r="AJ166" t="str">
            <v>○</v>
          </cell>
          <cell r="AK166" t="str">
            <v>○</v>
          </cell>
          <cell r="AL166" t="str">
            <v>○</v>
          </cell>
          <cell r="AM166" t="str">
            <v>○</v>
          </cell>
          <cell r="AN166" t="str">
            <v>○</v>
          </cell>
          <cell r="AO166">
            <v>30</v>
          </cell>
          <cell r="AP166">
            <v>20</v>
          </cell>
          <cell r="AQ166">
            <v>770</v>
          </cell>
          <cell r="AR166" t="str">
            <v>しない</v>
          </cell>
          <cell r="AS166">
            <v>6</v>
          </cell>
          <cell r="AT166">
            <v>11</v>
          </cell>
          <cell r="AU166" t="str">
            <v>横須賀水道退職者の会</v>
          </cell>
          <cell r="AV166">
            <v>18</v>
          </cell>
        </row>
        <row r="167">
          <cell r="A167" t="str">
            <v>6661</v>
          </cell>
          <cell r="B167" t="str">
            <v>04-6661</v>
          </cell>
          <cell r="E167" t="str">
            <v>棚橋</v>
          </cell>
          <cell r="F167" t="str">
            <v>6661-0</v>
          </cell>
          <cell r="G167" t="str">
            <v>横浜市交通局厚生会</v>
          </cell>
          <cell r="H167">
            <v>11</v>
          </cell>
          <cell r="I167" t="str">
            <v>○</v>
          </cell>
          <cell r="J167" t="str">
            <v>○</v>
          </cell>
          <cell r="K167" t="str">
            <v>ﾌｫｰﾏｯﾄ</v>
          </cell>
          <cell r="L167" t="str">
            <v>通常+自家用</v>
          </cell>
          <cell r="M167" t="str">
            <v>ﾌｫｰﾏｯﾄ</v>
          </cell>
          <cell r="N167" t="str">
            <v>通常+自家用</v>
          </cell>
          <cell r="O167" t="str">
            <v>変更しない</v>
          </cell>
          <cell r="P167" t="str">
            <v>変更しない</v>
          </cell>
          <cell r="Q167" t="str">
            <v>変更しない</v>
          </cell>
          <cell r="R167" t="str">
            <v>◎</v>
          </cell>
          <cell r="S167" t="str">
            <v>ﾌｫｰﾏｯﾄ</v>
          </cell>
          <cell r="T167" t="str">
            <v>通常</v>
          </cell>
          <cell r="U167" t="str">
            <v>ﾌｫｰﾏｯﾄ</v>
          </cell>
          <cell r="V167" t="str">
            <v>通常</v>
          </cell>
          <cell r="W167" t="str">
            <v>ﾌｫｰﾏｯﾄ</v>
          </cell>
          <cell r="X167" t="str">
            <v>通常</v>
          </cell>
          <cell r="Y167" t="str">
            <v>横浜市交通局職員の皆様へ</v>
          </cell>
          <cell r="AA167" t="str">
            <v>横浜市交通局厚生会</v>
          </cell>
          <cell r="AB167" t="str">
            <v>丸大食品株式会社</v>
          </cell>
          <cell r="AC167" t="str">
            <v>裏面</v>
          </cell>
          <cell r="AD167" t="str">
            <v>○</v>
          </cell>
          <cell r="AE167" t="str">
            <v>FAX（郵送も可）にて</v>
          </cell>
          <cell r="AF167" t="str">
            <v>○</v>
          </cell>
          <cell r="AG167" t="str">
            <v>○</v>
          </cell>
          <cell r="AH167" t="str">
            <v>○</v>
          </cell>
          <cell r="AI167" t="str">
            <v>○</v>
          </cell>
          <cell r="AJ167" t="str">
            <v>○</v>
          </cell>
          <cell r="AK167" t="str">
            <v>○</v>
          </cell>
          <cell r="AL167" t="str">
            <v>○</v>
          </cell>
          <cell r="AM167" t="str">
            <v>○</v>
          </cell>
          <cell r="AN167" t="str">
            <v>○</v>
          </cell>
          <cell r="AO167">
            <v>30</v>
          </cell>
          <cell r="AP167">
            <v>20</v>
          </cell>
          <cell r="AQ167">
            <v>770</v>
          </cell>
          <cell r="AR167" t="str">
            <v>しない</v>
          </cell>
          <cell r="AS167">
            <v>6</v>
          </cell>
          <cell r="AT167">
            <v>11</v>
          </cell>
          <cell r="AU167" t="str">
            <v>横浜市交通局厚生会</v>
          </cell>
          <cell r="AV167" t="str">
            <v>18</v>
          </cell>
          <cell r="AW167" t="str">
            <v/>
          </cell>
          <cell r="AX167" t="str">
            <v/>
          </cell>
        </row>
        <row r="168">
          <cell r="A168" t="str">
            <v>6662</v>
          </cell>
          <cell r="B168" t="str">
            <v>04-6662</v>
          </cell>
          <cell r="E168" t="str">
            <v>棚橋</v>
          </cell>
          <cell r="F168" t="str">
            <v>6662-0</v>
          </cell>
          <cell r="G168" t="str">
            <v>東京婦人子供服縫製工業組合</v>
          </cell>
          <cell r="H168">
            <v>7</v>
          </cell>
          <cell r="I168" t="str">
            <v>○</v>
          </cell>
          <cell r="J168" t="str">
            <v>○</v>
          </cell>
          <cell r="K168" t="str">
            <v>ﾌｫｰﾏｯﾄ</v>
          </cell>
          <cell r="L168" t="str">
            <v>通常+自家用</v>
          </cell>
          <cell r="M168" t="str">
            <v>ﾌｫｰﾏｯﾄ</v>
          </cell>
          <cell r="N168" t="str">
            <v>通常+自家用</v>
          </cell>
          <cell r="O168" t="str">
            <v>変更しない</v>
          </cell>
          <cell r="P168" t="str">
            <v>変更しない</v>
          </cell>
          <cell r="Q168" t="str">
            <v>変更しない</v>
          </cell>
          <cell r="R168" t="str">
            <v>◎</v>
          </cell>
          <cell r="S168" t="str">
            <v>ﾌｫｰﾏｯﾄ</v>
          </cell>
          <cell r="T168" t="str">
            <v>通常</v>
          </cell>
          <cell r="U168" t="str">
            <v>ﾌｫｰﾏｯﾄ</v>
          </cell>
          <cell r="V168" t="str">
            <v>通常</v>
          </cell>
          <cell r="W168" t="str">
            <v>ﾌｫｰﾏｯﾄ</v>
          </cell>
          <cell r="X168" t="str">
            <v>通常</v>
          </cell>
          <cell r="Y168" t="str">
            <v>東京婦人子供服縫製工業組合の皆様へ</v>
          </cell>
          <cell r="AA168" t="str">
            <v/>
          </cell>
          <cell r="AB168" t="str">
            <v>賛助会員　丸大食品株式会社</v>
          </cell>
          <cell r="AC168" t="str">
            <v>裏面</v>
          </cell>
          <cell r="AD168" t="str">
            <v>○</v>
          </cell>
          <cell r="AE168" t="str">
            <v>FAXにて</v>
          </cell>
          <cell r="AF168" t="str">
            <v>○</v>
          </cell>
          <cell r="AG168" t="str">
            <v>○</v>
          </cell>
          <cell r="AH168" t="str">
            <v>○</v>
          </cell>
          <cell r="AI168" t="str">
            <v>○</v>
          </cell>
          <cell r="AJ168" t="str">
            <v>○</v>
          </cell>
          <cell r="AK168" t="str">
            <v>○</v>
          </cell>
          <cell r="AL168" t="str">
            <v>○</v>
          </cell>
          <cell r="AM168" t="str">
            <v>○</v>
          </cell>
          <cell r="AN168" t="str">
            <v>○</v>
          </cell>
          <cell r="AO168">
            <v>30</v>
          </cell>
          <cell r="AP168">
            <v>20</v>
          </cell>
          <cell r="AQ168">
            <v>880</v>
          </cell>
          <cell r="AR168" t="str">
            <v>しない</v>
          </cell>
          <cell r="AS168">
            <v>6</v>
          </cell>
          <cell r="AT168">
            <v>10</v>
          </cell>
          <cell r="AU168" t="str">
            <v>東京婦人子供服縫製工業組合</v>
          </cell>
          <cell r="AV168" t="str">
            <v>14</v>
          </cell>
          <cell r="AW168" t="str">
            <v/>
          </cell>
          <cell r="AX168" t="str">
            <v/>
          </cell>
        </row>
        <row r="169">
          <cell r="A169" t="str">
            <v>6664</v>
          </cell>
          <cell r="B169" t="str">
            <v>04-6664</v>
          </cell>
          <cell r="E169" t="str">
            <v>棚橋</v>
          </cell>
          <cell r="F169" t="str">
            <v>6664-0</v>
          </cell>
          <cell r="G169" t="str">
            <v>一般社団法人 横浜市水友会</v>
          </cell>
          <cell r="H169">
            <v>57</v>
          </cell>
          <cell r="I169" t="str">
            <v>○</v>
          </cell>
          <cell r="J169" t="str">
            <v>○</v>
          </cell>
          <cell r="K169" t="str">
            <v>ﾌｫｰﾏｯﾄ</v>
          </cell>
          <cell r="L169" t="str">
            <v>通常+自家用</v>
          </cell>
          <cell r="M169" t="str">
            <v>ﾌｫｰﾏｯﾄ</v>
          </cell>
          <cell r="N169" t="str">
            <v>通常+自家用</v>
          </cell>
          <cell r="O169" t="str">
            <v>変更しない</v>
          </cell>
          <cell r="P169" t="str">
            <v>変更しない</v>
          </cell>
          <cell r="Q169" t="str">
            <v>変更しない</v>
          </cell>
          <cell r="R169" t="str">
            <v>◎</v>
          </cell>
          <cell r="S169" t="str">
            <v>ﾌｫｰﾏｯﾄ</v>
          </cell>
          <cell r="T169" t="str">
            <v>通常</v>
          </cell>
          <cell r="U169" t="str">
            <v>ﾌｫｰﾏｯﾄ</v>
          </cell>
          <cell r="V169" t="str">
            <v>通常</v>
          </cell>
          <cell r="W169" t="str">
            <v>ﾌｫｰﾏｯﾄ</v>
          </cell>
          <cell r="X169" t="str">
            <v>通常</v>
          </cell>
          <cell r="Y169" t="str">
            <v>横浜市水友会 会員の皆様へ</v>
          </cell>
          <cell r="AA169" t="str">
            <v/>
          </cell>
          <cell r="AB169" t="str">
            <v>丸大食品株式会社</v>
          </cell>
          <cell r="AC169" t="str">
            <v>裏面</v>
          </cell>
          <cell r="AD169" t="str">
            <v>○</v>
          </cell>
          <cell r="AE169" t="str">
            <v>FAX（郵送も可）にて</v>
          </cell>
          <cell r="AF169" t="str">
            <v>○</v>
          </cell>
          <cell r="AG169" t="str">
            <v>○</v>
          </cell>
          <cell r="AH169" t="str">
            <v>○</v>
          </cell>
          <cell r="AI169" t="str">
            <v>○</v>
          </cell>
          <cell r="AJ169" t="str">
            <v>○</v>
          </cell>
          <cell r="AK169" t="str">
            <v>○</v>
          </cell>
          <cell r="AL169" t="str">
            <v>○</v>
          </cell>
          <cell r="AM169" t="str">
            <v>○</v>
          </cell>
          <cell r="AN169" t="str">
            <v>○</v>
          </cell>
          <cell r="AO169">
            <v>30</v>
          </cell>
          <cell r="AP169">
            <v>20</v>
          </cell>
          <cell r="AQ169">
            <v>770</v>
          </cell>
          <cell r="AR169" t="str">
            <v>しない</v>
          </cell>
          <cell r="AS169">
            <v>6</v>
          </cell>
          <cell r="AT169">
            <v>11</v>
          </cell>
          <cell r="AU169" t="str">
            <v>横浜市水友会</v>
          </cell>
          <cell r="AV169" t="str">
            <v>18</v>
          </cell>
          <cell r="AW169" t="str">
            <v/>
          </cell>
          <cell r="AX169" t="str">
            <v/>
          </cell>
        </row>
        <row r="170">
          <cell r="A170" t="str">
            <v>6666</v>
          </cell>
          <cell r="B170" t="str">
            <v>04-6666</v>
          </cell>
          <cell r="E170" t="str">
            <v>棚橋</v>
          </cell>
          <cell r="F170" t="str">
            <v>6666-0</v>
          </cell>
          <cell r="G170" t="str">
            <v>ボッシュ労働組合</v>
          </cell>
          <cell r="H170">
            <v>10</v>
          </cell>
          <cell r="I170" t="str">
            <v>○</v>
          </cell>
          <cell r="J170" t="str">
            <v>○</v>
          </cell>
          <cell r="K170" t="str">
            <v>ﾌｫｰﾏｯﾄ</v>
          </cell>
          <cell r="L170" t="str">
            <v>通常+自家用</v>
          </cell>
          <cell r="M170" t="str">
            <v>ﾌｫｰﾏｯﾄ</v>
          </cell>
          <cell r="N170" t="str">
            <v>通常+自家用</v>
          </cell>
          <cell r="O170" t="str">
            <v>変更しない</v>
          </cell>
          <cell r="P170" t="str">
            <v>変更しない</v>
          </cell>
          <cell r="Q170" t="str">
            <v>変更しない</v>
          </cell>
          <cell r="R170" t="str">
            <v>◎</v>
          </cell>
          <cell r="S170" t="str">
            <v>ﾌｫｰﾏｯﾄ</v>
          </cell>
          <cell r="T170" t="str">
            <v>通常</v>
          </cell>
          <cell r="U170" t="str">
            <v>ﾌｫｰﾏｯﾄ</v>
          </cell>
          <cell r="V170" t="str">
            <v>通常</v>
          </cell>
          <cell r="W170" t="str">
            <v>ﾌｫｰﾏｯﾄ</v>
          </cell>
          <cell r="X170" t="str">
            <v>通常</v>
          </cell>
          <cell r="Y170" t="str">
            <v>ボッシュ労働組合の皆様へ</v>
          </cell>
          <cell r="Z170" t="str">
            <v>★人気のハムギフト、嬉しい送料無料！★</v>
          </cell>
          <cell r="AB170" t="str">
            <v>丸大食品株式会社</v>
          </cell>
          <cell r="AC170" t="str">
            <v>裏面</v>
          </cell>
          <cell r="AD170" t="str">
            <v>○</v>
          </cell>
          <cell r="AE170" t="str">
            <v>FAX（郵送も可）にて</v>
          </cell>
          <cell r="AF170" t="str">
            <v>○</v>
          </cell>
          <cell r="AG170" t="str">
            <v>○</v>
          </cell>
          <cell r="AH170" t="str">
            <v>○</v>
          </cell>
          <cell r="AI170" t="str">
            <v>○</v>
          </cell>
          <cell r="AJ170" t="str">
            <v>○</v>
          </cell>
          <cell r="AK170" t="str">
            <v>○</v>
          </cell>
          <cell r="AL170" t="str">
            <v>○</v>
          </cell>
          <cell r="AM170" t="str">
            <v>○</v>
          </cell>
          <cell r="AN170" t="str">
            <v>○</v>
          </cell>
          <cell r="AO170">
            <v>30</v>
          </cell>
          <cell r="AP170">
            <v>20</v>
          </cell>
          <cell r="AQ170" t="str">
            <v>無料</v>
          </cell>
          <cell r="AR170" t="str">
            <v>しない</v>
          </cell>
          <cell r="AS170">
            <v>6</v>
          </cell>
          <cell r="AT170">
            <v>11</v>
          </cell>
          <cell r="AU170" t="str">
            <v>ボッシュ労働組合</v>
          </cell>
          <cell r="AV170">
            <v>18</v>
          </cell>
        </row>
        <row r="171">
          <cell r="A171" t="str">
            <v>6668</v>
          </cell>
          <cell r="B171" t="str">
            <v>04-6668</v>
          </cell>
          <cell r="E171" t="str">
            <v>棚橋</v>
          </cell>
          <cell r="F171" t="str">
            <v>6668-0</v>
          </cell>
          <cell r="G171" t="str">
            <v>冨士印刷株式会社</v>
          </cell>
          <cell r="H171">
            <v>898</v>
          </cell>
          <cell r="I171" t="str">
            <v>×</v>
          </cell>
          <cell r="J171" t="str">
            <v>×</v>
          </cell>
          <cell r="K171" t="str">
            <v>なし</v>
          </cell>
          <cell r="M171" t="str">
            <v>なし</v>
          </cell>
          <cell r="R171" t="str">
            <v>×</v>
          </cell>
          <cell r="U171" t="str">
            <v>必要なし</v>
          </cell>
          <cell r="AN171" t="str">
            <v>○</v>
          </cell>
        </row>
        <row r="172">
          <cell r="A172" t="str">
            <v>6668-1</v>
          </cell>
          <cell r="B172" t="str">
            <v>04-6668-1</v>
          </cell>
          <cell r="E172" t="str">
            <v>棚橋</v>
          </cell>
          <cell r="F172" t="str">
            <v>6668-1</v>
          </cell>
          <cell r="G172" t="str">
            <v>冨士印刷株式会社（さえきグループ）</v>
          </cell>
          <cell r="H172">
            <v>197</v>
          </cell>
          <cell r="I172" t="str">
            <v>×</v>
          </cell>
          <cell r="J172" t="str">
            <v>×</v>
          </cell>
          <cell r="AN172" t="str">
            <v>○</v>
          </cell>
        </row>
        <row r="173">
          <cell r="A173" t="str">
            <v>6669</v>
          </cell>
          <cell r="B173" t="str">
            <v>04-6669</v>
          </cell>
          <cell r="E173" t="str">
            <v>棚橋</v>
          </cell>
          <cell r="F173" t="str">
            <v>6669-0</v>
          </cell>
          <cell r="G173" t="str">
            <v>株式会社富士山マガジンサービス</v>
          </cell>
          <cell r="H173">
            <v>58</v>
          </cell>
          <cell r="I173" t="str">
            <v>○</v>
          </cell>
          <cell r="J173" t="str">
            <v>○</v>
          </cell>
          <cell r="K173" t="str">
            <v>ﾌｫｰﾏｯﾄ</v>
          </cell>
          <cell r="L173" t="str">
            <v>企業名なし(880)</v>
          </cell>
          <cell r="M173" t="str">
            <v>ﾌｫｰﾏｯﾄ</v>
          </cell>
          <cell r="N173" t="str">
            <v>企業名なし(880)</v>
          </cell>
          <cell r="O173" t="str">
            <v>変更しない</v>
          </cell>
          <cell r="P173" t="str">
            <v>変更しない</v>
          </cell>
          <cell r="Q173" t="str">
            <v>変更しない</v>
          </cell>
          <cell r="R173" t="str">
            <v>×</v>
          </cell>
          <cell r="Y173" t="str">
            <v>お客様各位</v>
          </cell>
          <cell r="AB173" t="str">
            <v>丸大食品株式会社</v>
          </cell>
          <cell r="AC173" t="str">
            <v>別紙</v>
          </cell>
          <cell r="AD173" t="str">
            <v>○</v>
          </cell>
          <cell r="AE173" t="str">
            <v/>
          </cell>
          <cell r="AF173" t="str">
            <v>○</v>
          </cell>
          <cell r="AG173" t="str">
            <v>○</v>
          </cell>
          <cell r="AH173" t="str">
            <v>○</v>
          </cell>
          <cell r="AI173" t="str">
            <v>○</v>
          </cell>
          <cell r="AJ173" t="str">
            <v>○</v>
          </cell>
          <cell r="AK173" t="str">
            <v>○</v>
          </cell>
          <cell r="AL173" t="str">
            <v>○</v>
          </cell>
          <cell r="AM173" t="str">
            <v>○</v>
          </cell>
          <cell r="AN173" t="str">
            <v>○</v>
          </cell>
          <cell r="AO173">
            <v>30</v>
          </cell>
          <cell r="AP173">
            <v>20</v>
          </cell>
          <cell r="AQ173">
            <v>880</v>
          </cell>
          <cell r="AR173" t="str">
            <v>しない</v>
          </cell>
          <cell r="AS173">
            <v>5</v>
          </cell>
          <cell r="AT173">
            <v>10</v>
          </cell>
        </row>
        <row r="174">
          <cell r="A174" t="str">
            <v>6670</v>
          </cell>
          <cell r="B174" t="str">
            <v>04-6670</v>
          </cell>
          <cell r="E174" t="str">
            <v>棚橋</v>
          </cell>
          <cell r="F174" t="str">
            <v>6670-0</v>
          </cell>
          <cell r="G174" t="str">
            <v>横須賀市立市民病院労働組合</v>
          </cell>
          <cell r="H174">
            <v>5</v>
          </cell>
          <cell r="I174" t="str">
            <v>○</v>
          </cell>
          <cell r="J174" t="str">
            <v>○</v>
          </cell>
          <cell r="K174" t="str">
            <v>ﾌｫｰﾏｯﾄ</v>
          </cell>
          <cell r="L174" t="str">
            <v>通常+自家用</v>
          </cell>
          <cell r="M174" t="str">
            <v>ﾌｫｰﾏｯﾄ</v>
          </cell>
          <cell r="N174" t="str">
            <v>通常+自家用</v>
          </cell>
          <cell r="O174" t="str">
            <v>変更しない</v>
          </cell>
          <cell r="P174" t="str">
            <v>変更しない</v>
          </cell>
          <cell r="Q174" t="str">
            <v>変更しない</v>
          </cell>
          <cell r="R174" t="str">
            <v>◎</v>
          </cell>
          <cell r="S174" t="str">
            <v>ﾌｫｰﾏｯﾄ</v>
          </cell>
          <cell r="T174" t="str">
            <v>通常</v>
          </cell>
          <cell r="U174" t="str">
            <v>ﾌｫｰﾏｯﾄ</v>
          </cell>
          <cell r="V174" t="str">
            <v>通常</v>
          </cell>
          <cell r="W174" t="str">
            <v>ﾌｫｰﾏｯﾄ</v>
          </cell>
          <cell r="X174" t="str">
            <v>通常</v>
          </cell>
          <cell r="Y174" t="str">
            <v>組合員の皆様へ</v>
          </cell>
          <cell r="AB174" t="str">
            <v>丸大食品株式会社</v>
          </cell>
          <cell r="AC174" t="str">
            <v>裏面</v>
          </cell>
          <cell r="AD174" t="str">
            <v>○</v>
          </cell>
          <cell r="AE174" t="str">
            <v>FAX（郵送も可）にて</v>
          </cell>
          <cell r="AF174" t="str">
            <v>○</v>
          </cell>
          <cell r="AG174" t="str">
            <v>○</v>
          </cell>
          <cell r="AH174" t="str">
            <v>○</v>
          </cell>
          <cell r="AI174" t="str">
            <v>○</v>
          </cell>
          <cell r="AJ174" t="str">
            <v>○</v>
          </cell>
          <cell r="AK174" t="str">
            <v>○</v>
          </cell>
          <cell r="AL174" t="str">
            <v>○</v>
          </cell>
          <cell r="AM174" t="str">
            <v>○</v>
          </cell>
          <cell r="AN174" t="str">
            <v>○</v>
          </cell>
          <cell r="AO174">
            <v>30</v>
          </cell>
          <cell r="AP174">
            <v>20</v>
          </cell>
          <cell r="AQ174">
            <v>770</v>
          </cell>
          <cell r="AR174" t="str">
            <v>しない</v>
          </cell>
          <cell r="AS174">
            <v>6</v>
          </cell>
          <cell r="AT174">
            <v>11</v>
          </cell>
          <cell r="AU174" t="str">
            <v>横須賀市立市民病院労働組合</v>
          </cell>
        </row>
        <row r="175">
          <cell r="A175" t="str">
            <v>6672</v>
          </cell>
          <cell r="B175" t="str">
            <v>04-6672</v>
          </cell>
          <cell r="E175" t="str">
            <v>棚橋</v>
          </cell>
          <cell r="F175" t="str">
            <v>6672-0</v>
          </cell>
          <cell r="G175" t="str">
            <v>株式会社トピーエージェンシー</v>
          </cell>
          <cell r="H175">
            <v>9</v>
          </cell>
          <cell r="I175" t="str">
            <v>○</v>
          </cell>
          <cell r="J175" t="str">
            <v>○</v>
          </cell>
          <cell r="K175" t="str">
            <v>なし</v>
          </cell>
          <cell r="M175" t="str">
            <v>なし</v>
          </cell>
          <cell r="N175" t="str">
            <v>基本版のみ</v>
          </cell>
          <cell r="O175" t="str">
            <v>変更する</v>
          </cell>
          <cell r="P175" t="str">
            <v>変更する</v>
          </cell>
          <cell r="Q175" t="str">
            <v>変更する</v>
          </cell>
          <cell r="R175" t="str">
            <v>◎</v>
          </cell>
          <cell r="S175" t="str">
            <v>ﾌｫｰﾏｯﾄ</v>
          </cell>
          <cell r="T175" t="str">
            <v>基本版のみ</v>
          </cell>
          <cell r="U175" t="str">
            <v>必要なし</v>
          </cell>
          <cell r="W175" t="str">
            <v>ﾌｫｰﾏｯﾄ</v>
          </cell>
          <cell r="X175" t="str">
            <v>FAX変更</v>
          </cell>
          <cell r="Y175" t="str">
            <v>お客様各位</v>
          </cell>
          <cell r="AA175" t="str">
            <v>株式会社トピーエージェンシー</v>
          </cell>
          <cell r="AB175" t="str">
            <v>丸大食品株式会社</v>
          </cell>
          <cell r="AC175" t="str">
            <v>裏面</v>
          </cell>
          <cell r="AD175" t="str">
            <v>株式会社トピーエージェンシー</v>
          </cell>
          <cell r="AE175" t="str">
            <v>FAXで</v>
          </cell>
          <cell r="AF175" t="str">
            <v>03-5436-0215</v>
          </cell>
          <cell r="AG175" t="str">
            <v>商品発送後、株式会社トピーエージェンシーよりご請求いたします。</v>
          </cell>
          <cell r="AH175" t="str">
            <v>○</v>
          </cell>
          <cell r="AI175" t="str">
            <v>○</v>
          </cell>
          <cell r="AJ175" t="str">
            <v>株式会社トピーエージェンシー</v>
          </cell>
          <cell r="AK175" t="str">
            <v>営業第二部　広告・商品グループ</v>
          </cell>
          <cell r="AL175" t="str">
            <v>〒141-8634 東京都品川区大崎１-２-２アートヴィレッジ大崎セントラルタワー６階</v>
          </cell>
          <cell r="AM175" t="str">
            <v>03-5436-0213</v>
          </cell>
          <cell r="AN175" t="str">
            <v>○</v>
          </cell>
          <cell r="AO175">
            <v>30</v>
          </cell>
          <cell r="AQ175">
            <v>770</v>
          </cell>
          <cell r="AR175" t="str">
            <v>しない</v>
          </cell>
          <cell r="AS175">
            <v>6</v>
          </cell>
          <cell r="AT175">
            <v>11</v>
          </cell>
          <cell r="AU175" t="str">
            <v>株式会社トピーエージェンシー</v>
          </cell>
          <cell r="AV175" t="str">
            <v/>
          </cell>
          <cell r="AW175" t="str">
            <v/>
          </cell>
          <cell r="AX175" t="str">
            <v/>
          </cell>
        </row>
        <row r="176">
          <cell r="A176" t="str">
            <v>6672-1</v>
          </cell>
          <cell r="B176" t="str">
            <v>04-6672-1</v>
          </cell>
          <cell r="E176" t="str">
            <v>棚橋</v>
          </cell>
          <cell r="F176" t="str">
            <v>6672-1</v>
          </cell>
          <cell r="G176" t="str">
            <v>㈱トピーエージェンシー（神奈川板金）</v>
          </cell>
          <cell r="H176">
            <v>9</v>
          </cell>
          <cell r="I176" t="str">
            <v>○</v>
          </cell>
          <cell r="J176" t="str">
            <v>○</v>
          </cell>
          <cell r="K176" t="str">
            <v>＠</v>
          </cell>
          <cell r="L176" t="str">
            <v>基本版のみ</v>
          </cell>
          <cell r="M176" t="str">
            <v>＠</v>
          </cell>
          <cell r="N176" t="str">
            <v>基本版のみ</v>
          </cell>
          <cell r="O176" t="str">
            <v>変更する</v>
          </cell>
          <cell r="P176" t="str">
            <v>変更する</v>
          </cell>
          <cell r="Q176" t="str">
            <v>変更する</v>
          </cell>
          <cell r="R176" t="str">
            <v>◎</v>
          </cell>
          <cell r="S176" t="str">
            <v>＠</v>
          </cell>
          <cell r="T176" t="str">
            <v>問合2段</v>
          </cell>
          <cell r="U176" t="str">
            <v>＠</v>
          </cell>
          <cell r="V176" t="str">
            <v>問合2段</v>
          </cell>
          <cell r="W176" t="str">
            <v>＠</v>
          </cell>
          <cell r="X176" t="str">
            <v>参考計算付</v>
          </cell>
          <cell r="Y176" t="str">
            <v>組合員の皆様へ</v>
          </cell>
          <cell r="AA176" t="str">
            <v>神奈川県板金工業組合</v>
          </cell>
          <cell r="AB176" t="str">
            <v>株式会社トピーエージェンシー</v>
          </cell>
          <cell r="AC176" t="str">
            <v>裏面</v>
          </cell>
          <cell r="AD176" t="str">
            <v>株式会社トピーエージェンシー</v>
          </cell>
          <cell r="AE176" t="str">
            <v>FAXにて</v>
          </cell>
          <cell r="AF176" t="str">
            <v>03-5436-0215</v>
          </cell>
          <cell r="AG176" t="str">
            <v>商品発送後、株式会社トピーエージェンシーよりご請求いたします。</v>
          </cell>
          <cell r="AH176" t="str">
            <v>○</v>
          </cell>
          <cell r="AI176" t="str">
            <v>○</v>
          </cell>
          <cell r="AJ176" t="str">
            <v>株式会社トピーエージェンシー</v>
          </cell>
          <cell r="AK176" t="str">
            <v>広告・商品営業部</v>
          </cell>
          <cell r="AL176" t="str">
            <v>〒141-0032 東京都品川区大崎１-２-２アートヴィレッジ大崎セントラルタワー６階</v>
          </cell>
          <cell r="AM176" t="str">
            <v>03-5436-0213</v>
          </cell>
          <cell r="AN176" t="str">
            <v>○</v>
          </cell>
          <cell r="AO176">
            <v>25</v>
          </cell>
          <cell r="AQ176">
            <v>770</v>
          </cell>
          <cell r="AR176" t="str">
            <v>しない</v>
          </cell>
          <cell r="AS176">
            <v>6</v>
          </cell>
          <cell r="AT176">
            <v>11</v>
          </cell>
          <cell r="AU176" t="str">
            <v>神奈川県板金工業組合</v>
          </cell>
        </row>
        <row r="177">
          <cell r="A177" t="str">
            <v>6673</v>
          </cell>
          <cell r="B177" t="str">
            <v>04-6673</v>
          </cell>
          <cell r="E177" t="str">
            <v>棚橋</v>
          </cell>
          <cell r="F177" t="str">
            <v>6673-0</v>
          </cell>
          <cell r="G177" t="str">
            <v>株式会社セレモア</v>
          </cell>
          <cell r="H177">
            <v>41</v>
          </cell>
          <cell r="I177" t="str">
            <v>○</v>
          </cell>
          <cell r="J177" t="str">
            <v>○</v>
          </cell>
          <cell r="K177" t="str">
            <v>ﾌｫｰﾏｯﾄ</v>
          </cell>
          <cell r="L177" t="str">
            <v>通常+自家用</v>
          </cell>
          <cell r="M177" t="str">
            <v>ﾌｫｰﾏｯﾄ</v>
          </cell>
          <cell r="N177" t="str">
            <v>通常+自家用</v>
          </cell>
          <cell r="O177" t="str">
            <v>変更しない</v>
          </cell>
          <cell r="P177" t="str">
            <v>変更しない</v>
          </cell>
          <cell r="Q177" t="str">
            <v>変更しない</v>
          </cell>
          <cell r="R177" t="str">
            <v>×</v>
          </cell>
          <cell r="S177" t="str">
            <v>必要なし</v>
          </cell>
          <cell r="U177" t="str">
            <v>必要なし</v>
          </cell>
          <cell r="W177" t="str">
            <v>必要なし</v>
          </cell>
          <cell r="Y177" t="str">
            <v>セレモアホールディングス株式会社の皆様へ</v>
          </cell>
          <cell r="AB177" t="str">
            <v>丸大食品株式会社</v>
          </cell>
          <cell r="AC177" t="str">
            <v>裏面</v>
          </cell>
          <cell r="AD177" t="str">
            <v>○</v>
          </cell>
          <cell r="AE177" t="str">
            <v>郵送又はFAXにて</v>
          </cell>
          <cell r="AF177" t="str">
            <v>○</v>
          </cell>
          <cell r="AG177" t="str">
            <v>○</v>
          </cell>
          <cell r="AH177" t="str">
            <v>○</v>
          </cell>
          <cell r="AI177" t="str">
            <v>○</v>
          </cell>
          <cell r="AJ177" t="str">
            <v>○</v>
          </cell>
          <cell r="AK177" t="str">
            <v>○</v>
          </cell>
          <cell r="AL177" t="str">
            <v>○</v>
          </cell>
          <cell r="AM177" t="str">
            <v>○</v>
          </cell>
          <cell r="AN177" t="str">
            <v>○</v>
          </cell>
          <cell r="AO177">
            <v>40</v>
          </cell>
          <cell r="AP177">
            <v>20</v>
          </cell>
          <cell r="AQ177">
            <v>770</v>
          </cell>
          <cell r="AR177" t="str">
            <v>しない</v>
          </cell>
          <cell r="AS177">
            <v>6</v>
          </cell>
          <cell r="AT177">
            <v>11</v>
          </cell>
        </row>
        <row r="178">
          <cell r="A178" t="str">
            <v>6679</v>
          </cell>
          <cell r="B178" t="str">
            <v>04-6679</v>
          </cell>
          <cell r="E178" t="str">
            <v>棚橋</v>
          </cell>
          <cell r="F178" t="str">
            <v>6679-0</v>
          </cell>
          <cell r="G178" t="str">
            <v>株式会社東商セントラル</v>
          </cell>
          <cell r="H178">
            <v>22</v>
          </cell>
          <cell r="I178" t="str">
            <v>○</v>
          </cell>
          <cell r="J178" t="str">
            <v>○</v>
          </cell>
          <cell r="K178" t="str">
            <v>＠</v>
          </cell>
          <cell r="L178" t="str">
            <v>問合2段</v>
          </cell>
          <cell r="M178" t="str">
            <v>＠</v>
          </cell>
          <cell r="N178" t="str">
            <v>問合2段</v>
          </cell>
          <cell r="O178" t="str">
            <v>変更する</v>
          </cell>
          <cell r="P178" t="str">
            <v>変更する</v>
          </cell>
          <cell r="Q178" t="str">
            <v>変更しない</v>
          </cell>
          <cell r="R178" t="str">
            <v>◎</v>
          </cell>
          <cell r="S178" t="str">
            <v>＠</v>
          </cell>
          <cell r="T178" t="str">
            <v>問合2段</v>
          </cell>
          <cell r="U178" t="str">
            <v>＠</v>
          </cell>
          <cell r="V178" t="str">
            <v>問合2段</v>
          </cell>
          <cell r="W178" t="str">
            <v>＠</v>
          </cell>
          <cell r="X178" t="str">
            <v>通常</v>
          </cell>
          <cell r="Y178" t="str">
            <v>セントラル硝子社員の皆様へ</v>
          </cell>
          <cell r="Z178" t="str">
            <v>★ご自宅お届けは送料無料★</v>
          </cell>
          <cell r="AA178" t="str">
            <v>株式会社東商セントラル</v>
          </cell>
          <cell r="AB178" t="str">
            <v>丸大食品株式会社</v>
          </cell>
          <cell r="AC178" t="str">
            <v>裏面</v>
          </cell>
          <cell r="AD178" t="str">
            <v>株式会社東商セントラル</v>
          </cell>
          <cell r="AE178" t="str">
            <v>FAXにて</v>
          </cell>
          <cell r="AF178" t="str">
            <v>03-3259-7158</v>
          </cell>
          <cell r="AG178" t="str">
            <v>後日、給与控除とさせて頂きます。　</v>
          </cell>
          <cell r="AH178" t="str">
            <v>○</v>
          </cell>
          <cell r="AI178" t="str">
            <v>○</v>
          </cell>
          <cell r="AJ178" t="str">
            <v>株式会社東商セントラル</v>
          </cell>
          <cell r="AK178" t="str">
            <v>鈴木</v>
          </cell>
          <cell r="AL178" t="str">
            <v>〒101-0054東京都千代田区神田錦町３－５－１興和一橋ビル別館</v>
          </cell>
          <cell r="AM178" t="str">
            <v>03-3259-7468</v>
          </cell>
          <cell r="AN178" t="str">
            <v>○</v>
          </cell>
          <cell r="AO178">
            <v>30</v>
          </cell>
          <cell r="AP178">
            <v>20</v>
          </cell>
          <cell r="AQ178">
            <v>770</v>
          </cell>
          <cell r="AR178" t="str">
            <v>する</v>
          </cell>
          <cell r="AS178">
            <v>6</v>
          </cell>
          <cell r="AT178">
            <v>11</v>
          </cell>
          <cell r="AU178" t="str">
            <v>株式会社東商セントラル</v>
          </cell>
        </row>
        <row r="179">
          <cell r="A179" t="str">
            <v>6681</v>
          </cell>
          <cell r="B179" t="str">
            <v>04-6681</v>
          </cell>
          <cell r="E179" t="str">
            <v>棚橋</v>
          </cell>
          <cell r="F179" t="str">
            <v>6681-0</v>
          </cell>
          <cell r="G179" t="str">
            <v>日本野鳥の会</v>
          </cell>
          <cell r="H179">
            <v>83</v>
          </cell>
          <cell r="I179" t="str">
            <v>○</v>
          </cell>
          <cell r="J179" t="str">
            <v>○</v>
          </cell>
          <cell r="K179" t="str">
            <v>ﾌｫｰﾏｯﾄ</v>
          </cell>
          <cell r="L179" t="str">
            <v>企業名なし(880)</v>
          </cell>
          <cell r="M179" t="str">
            <v>ﾌｫｰﾏｯﾄ</v>
          </cell>
          <cell r="N179" t="str">
            <v>企業名なし(880)</v>
          </cell>
          <cell r="O179" t="str">
            <v>変更しない</v>
          </cell>
          <cell r="P179" t="str">
            <v>変更しない</v>
          </cell>
          <cell r="Q179" t="str">
            <v>変更しない</v>
          </cell>
          <cell r="R179" t="str">
            <v>×</v>
          </cell>
          <cell r="S179" t="str">
            <v>必要なし</v>
          </cell>
          <cell r="U179" t="str">
            <v>必要なし</v>
          </cell>
          <cell r="W179" t="str">
            <v>必要なし</v>
          </cell>
          <cell r="X179" t="str">
            <v/>
          </cell>
          <cell r="Y179" t="str">
            <v>お客様各位</v>
          </cell>
          <cell r="AA179" t="str">
            <v/>
          </cell>
          <cell r="AB179" t="str">
            <v>丸大食品株式会社</v>
          </cell>
          <cell r="AC179" t="str">
            <v>裏面</v>
          </cell>
          <cell r="AD179" t="str">
            <v>○</v>
          </cell>
          <cell r="AE179" t="str">
            <v>FAX（郵送も可）にて</v>
          </cell>
          <cell r="AF179" t="str">
            <v>○</v>
          </cell>
          <cell r="AG179" t="str">
            <v>○</v>
          </cell>
          <cell r="AH179" t="str">
            <v>○</v>
          </cell>
          <cell r="AI179" t="str">
            <v>○</v>
          </cell>
          <cell r="AJ179" t="str">
            <v>○</v>
          </cell>
          <cell r="AK179" t="str">
            <v>○</v>
          </cell>
          <cell r="AL179" t="str">
            <v>○</v>
          </cell>
          <cell r="AM179" t="str">
            <v>○</v>
          </cell>
          <cell r="AN179" t="str">
            <v>○</v>
          </cell>
          <cell r="AO179">
            <v>30</v>
          </cell>
          <cell r="AP179">
            <v>20</v>
          </cell>
          <cell r="AQ179">
            <v>880</v>
          </cell>
          <cell r="AR179" t="str">
            <v>しない</v>
          </cell>
          <cell r="AS179">
            <v>6</v>
          </cell>
          <cell r="AT179">
            <v>10</v>
          </cell>
          <cell r="AU179" t="str">
            <v>日本野鳥の会</v>
          </cell>
          <cell r="AV179" t="str">
            <v>18</v>
          </cell>
          <cell r="AW179" t="str">
            <v/>
          </cell>
          <cell r="AX179" t="str">
            <v/>
          </cell>
        </row>
        <row r="180">
          <cell r="A180" t="str">
            <v>6682</v>
          </cell>
          <cell r="B180" t="str">
            <v>04-6682</v>
          </cell>
          <cell r="E180" t="str">
            <v>棚橋</v>
          </cell>
          <cell r="F180" t="str">
            <v>6682-0</v>
          </cell>
          <cell r="G180" t="str">
            <v>横浜市水道局職員厚生会</v>
          </cell>
          <cell r="H180">
            <v>39</v>
          </cell>
          <cell r="I180" t="str">
            <v>○</v>
          </cell>
          <cell r="J180" t="str">
            <v>○</v>
          </cell>
          <cell r="K180" t="str">
            <v>ﾌｫｰﾏｯﾄ</v>
          </cell>
          <cell r="L180" t="str">
            <v>通常+自家用</v>
          </cell>
          <cell r="M180" t="str">
            <v>ﾌｫｰﾏｯﾄ</v>
          </cell>
          <cell r="N180" t="str">
            <v>通常+自家用</v>
          </cell>
          <cell r="O180" t="str">
            <v>変更しない</v>
          </cell>
          <cell r="P180" t="str">
            <v>変更しない</v>
          </cell>
          <cell r="Q180" t="str">
            <v>変更しない</v>
          </cell>
          <cell r="R180" t="str">
            <v>×</v>
          </cell>
          <cell r="S180" t="str">
            <v>必要なし</v>
          </cell>
          <cell r="U180" t="str">
            <v>必要なし</v>
          </cell>
          <cell r="W180" t="str">
            <v>必要なし</v>
          </cell>
          <cell r="X180" t="str">
            <v/>
          </cell>
          <cell r="Y180" t="str">
            <v>横浜市水道局職員の皆様へ</v>
          </cell>
          <cell r="AA180" t="str">
            <v/>
          </cell>
          <cell r="AB180" t="str">
            <v>丸大食品株式会社</v>
          </cell>
          <cell r="AC180" t="str">
            <v>裏面</v>
          </cell>
          <cell r="AD180" t="str">
            <v>○</v>
          </cell>
          <cell r="AE180" t="str">
            <v>FAX（郵送も可）にて</v>
          </cell>
          <cell r="AF180" t="str">
            <v>○</v>
          </cell>
          <cell r="AG180" t="str">
            <v>○</v>
          </cell>
          <cell r="AH180" t="str">
            <v>○</v>
          </cell>
          <cell r="AI180" t="str">
            <v>○</v>
          </cell>
          <cell r="AJ180" t="str">
            <v>○</v>
          </cell>
          <cell r="AK180" t="str">
            <v>○</v>
          </cell>
          <cell r="AL180" t="str">
            <v>○</v>
          </cell>
          <cell r="AM180" t="str">
            <v>○</v>
          </cell>
          <cell r="AN180" t="str">
            <v>○</v>
          </cell>
          <cell r="AO180">
            <v>30</v>
          </cell>
          <cell r="AP180">
            <v>20</v>
          </cell>
          <cell r="AQ180">
            <v>770</v>
          </cell>
          <cell r="AR180" t="str">
            <v>しない</v>
          </cell>
          <cell r="AS180">
            <v>6</v>
          </cell>
          <cell r="AT180">
            <v>11</v>
          </cell>
          <cell r="AU180" t="str">
            <v>横浜市水道局職員厚生会</v>
          </cell>
          <cell r="AV180" t="str">
            <v>16</v>
          </cell>
          <cell r="AW180" t="str">
            <v>所属名</v>
          </cell>
          <cell r="AX180" t="str">
            <v/>
          </cell>
        </row>
        <row r="181">
          <cell r="A181" t="str">
            <v>6684</v>
          </cell>
          <cell r="B181" t="str">
            <v>04-6684</v>
          </cell>
          <cell r="E181" t="str">
            <v>棚橋</v>
          </cell>
          <cell r="F181" t="str">
            <v>6684-0</v>
          </cell>
          <cell r="G181" t="str">
            <v>くらしの友</v>
          </cell>
          <cell r="H181">
            <v>448</v>
          </cell>
          <cell r="I181" t="str">
            <v>○</v>
          </cell>
          <cell r="J181" t="str">
            <v>○</v>
          </cell>
          <cell r="K181" t="str">
            <v>ﾌｫｰﾏｯﾄ</v>
          </cell>
          <cell r="L181" t="str">
            <v>企業名なし(770)</v>
          </cell>
          <cell r="M181" t="str">
            <v>ﾌｫｰﾏｯﾄ</v>
          </cell>
          <cell r="N181" t="str">
            <v>企業名なし(770)</v>
          </cell>
          <cell r="O181" t="str">
            <v>変更しない</v>
          </cell>
          <cell r="P181" t="str">
            <v>変更しない</v>
          </cell>
          <cell r="Q181" t="str">
            <v>変更しない</v>
          </cell>
          <cell r="R181" t="str">
            <v>×</v>
          </cell>
          <cell r="S181" t="str">
            <v>必要なし</v>
          </cell>
          <cell r="U181" t="str">
            <v>必要なし</v>
          </cell>
          <cell r="W181" t="str">
            <v>必要なし</v>
          </cell>
          <cell r="X181" t="str">
            <v/>
          </cell>
          <cell r="Y181" t="str">
            <v>お客様各位</v>
          </cell>
          <cell r="AB181" t="str">
            <v>丸大食品株式会社</v>
          </cell>
          <cell r="AC181" t="str">
            <v>裏面</v>
          </cell>
          <cell r="AD181" t="str">
            <v>○</v>
          </cell>
          <cell r="AE181" t="str">
            <v>FAX（郵送も可）にて</v>
          </cell>
          <cell r="AF181" t="str">
            <v>○</v>
          </cell>
          <cell r="AG181" t="str">
            <v>○</v>
          </cell>
          <cell r="AH181" t="str">
            <v>○</v>
          </cell>
          <cell r="AI181" t="str">
            <v>○</v>
          </cell>
          <cell r="AJ181" t="str">
            <v>○</v>
          </cell>
          <cell r="AK181" t="str">
            <v>○</v>
          </cell>
          <cell r="AL181" t="str">
            <v>○</v>
          </cell>
          <cell r="AM181" t="str">
            <v>○</v>
          </cell>
          <cell r="AN181" t="str">
            <v>○</v>
          </cell>
          <cell r="AO181">
            <v>30</v>
          </cell>
          <cell r="AP181">
            <v>20</v>
          </cell>
          <cell r="AQ181">
            <v>770</v>
          </cell>
          <cell r="AR181" t="str">
            <v>しない</v>
          </cell>
          <cell r="AS181">
            <v>6</v>
          </cell>
          <cell r="AT181">
            <v>10</v>
          </cell>
          <cell r="AU181" t="str">
            <v>くらしの友会員の皆様へ</v>
          </cell>
        </row>
        <row r="182">
          <cell r="A182" t="str">
            <v>6685</v>
          </cell>
          <cell r="B182" t="str">
            <v>04-6685</v>
          </cell>
          <cell r="E182" t="str">
            <v>棚橋</v>
          </cell>
          <cell r="F182" t="str">
            <v>6685-0</v>
          </cell>
          <cell r="G182" t="str">
            <v>福利厚生センター</v>
          </cell>
          <cell r="H182">
            <v>157</v>
          </cell>
          <cell r="I182" t="str">
            <v>○</v>
          </cell>
          <cell r="J182" t="str">
            <v>○</v>
          </cell>
          <cell r="K182" t="str">
            <v>ﾌｫｰﾏｯﾄ</v>
          </cell>
          <cell r="L182" t="str">
            <v>通常+自家用</v>
          </cell>
          <cell r="M182" t="str">
            <v>ﾌｫｰﾏｯﾄ</v>
          </cell>
          <cell r="N182" t="str">
            <v>通常+自家用</v>
          </cell>
          <cell r="O182" t="str">
            <v>変更しない</v>
          </cell>
          <cell r="P182" t="str">
            <v>変更しない</v>
          </cell>
          <cell r="Q182" t="str">
            <v>変更しない</v>
          </cell>
          <cell r="R182" t="str">
            <v>×</v>
          </cell>
          <cell r="S182" t="str">
            <v>必要なし</v>
          </cell>
          <cell r="U182" t="str">
            <v>必要なし</v>
          </cell>
          <cell r="W182" t="str">
            <v>必要なし</v>
          </cell>
          <cell r="X182" t="str">
            <v/>
          </cell>
          <cell r="Y182" t="str">
            <v>ソウェルクラブの皆様へ</v>
          </cell>
          <cell r="AA182" t="str">
            <v/>
          </cell>
          <cell r="AB182" t="str">
            <v>丸大食品株式会社</v>
          </cell>
          <cell r="AC182" t="str">
            <v>裏面</v>
          </cell>
          <cell r="AD182" t="str">
            <v>○</v>
          </cell>
          <cell r="AE182" t="str">
            <v>FAX（郵送も可）にて</v>
          </cell>
          <cell r="AF182" t="str">
            <v>○</v>
          </cell>
          <cell r="AG182" t="str">
            <v>○</v>
          </cell>
          <cell r="AH182" t="str">
            <v>○</v>
          </cell>
          <cell r="AI182" t="str">
            <v>○</v>
          </cell>
          <cell r="AJ182" t="str">
            <v>○</v>
          </cell>
          <cell r="AK182" t="str">
            <v>○</v>
          </cell>
          <cell r="AL182" t="str">
            <v>○</v>
          </cell>
          <cell r="AM182" t="str">
            <v>○</v>
          </cell>
          <cell r="AN182" t="str">
            <v>○</v>
          </cell>
          <cell r="AO182">
            <v>30</v>
          </cell>
          <cell r="AP182">
            <v>20</v>
          </cell>
          <cell r="AQ182">
            <v>770</v>
          </cell>
          <cell r="AR182" t="str">
            <v>しない</v>
          </cell>
          <cell r="AS182">
            <v>6</v>
          </cell>
          <cell r="AT182">
            <v>10</v>
          </cell>
          <cell r="AU182" t="str">
            <v>福利厚生センター</v>
          </cell>
          <cell r="AV182" t="str">
            <v>18</v>
          </cell>
          <cell r="AW182" t="str">
            <v/>
          </cell>
          <cell r="AX182" t="str">
            <v/>
          </cell>
        </row>
        <row r="183">
          <cell r="A183" t="str">
            <v>6685-1</v>
          </cell>
          <cell r="B183" t="str">
            <v>04-6685-1</v>
          </cell>
          <cell r="E183" t="str">
            <v>棚橋</v>
          </cell>
          <cell r="F183" t="str">
            <v>6685-1</v>
          </cell>
          <cell r="G183" t="str">
            <v>社会福祉法人白女林</v>
          </cell>
          <cell r="H183">
            <v>1</v>
          </cell>
          <cell r="I183" t="str">
            <v>○</v>
          </cell>
          <cell r="J183" t="str">
            <v>○</v>
          </cell>
          <cell r="K183" t="str">
            <v>ﾌｫｰﾏｯﾄ</v>
          </cell>
          <cell r="L183" t="str">
            <v>通常+自家用</v>
          </cell>
          <cell r="M183" t="str">
            <v>ﾌｫｰﾏｯﾄ</v>
          </cell>
          <cell r="N183" t="str">
            <v>通常+自家用</v>
          </cell>
          <cell r="O183" t="str">
            <v>変更しない</v>
          </cell>
          <cell r="P183" t="str">
            <v>変更しない</v>
          </cell>
          <cell r="Q183" t="str">
            <v>変更しない</v>
          </cell>
          <cell r="R183" t="str">
            <v>×</v>
          </cell>
          <cell r="S183" t="str">
            <v>必要なし</v>
          </cell>
          <cell r="U183" t="str">
            <v>必要なし</v>
          </cell>
          <cell r="W183" t="str">
            <v>必要なし</v>
          </cell>
          <cell r="X183" t="str">
            <v/>
          </cell>
          <cell r="Y183" t="str">
            <v>社会福祉法人白女林　様</v>
          </cell>
          <cell r="Z183" t="str">
            <v>★人気のハムギフト、嬉しい送料無料！★</v>
          </cell>
          <cell r="AB183" t="str">
            <v>丸大食品株式会社</v>
          </cell>
          <cell r="AC183" t="str">
            <v>裏面</v>
          </cell>
          <cell r="AD183" t="str">
            <v>○</v>
          </cell>
          <cell r="AE183" t="str">
            <v>FAX（郵送も可）にて</v>
          </cell>
          <cell r="AF183" t="str">
            <v>○</v>
          </cell>
          <cell r="AG183" t="str">
            <v>○</v>
          </cell>
          <cell r="AH183" t="str">
            <v>○</v>
          </cell>
          <cell r="AI183" t="str">
            <v>○</v>
          </cell>
          <cell r="AJ183" t="str">
            <v>○</v>
          </cell>
          <cell r="AK183" t="str">
            <v>○</v>
          </cell>
          <cell r="AL183" t="str">
            <v>○</v>
          </cell>
          <cell r="AM183" t="str">
            <v>○</v>
          </cell>
          <cell r="AN183" t="str">
            <v>○</v>
          </cell>
          <cell r="AO183">
            <v>30</v>
          </cell>
          <cell r="AP183">
            <v>20</v>
          </cell>
          <cell r="AQ183" t="str">
            <v>無料</v>
          </cell>
          <cell r="AR183" t="str">
            <v>しない</v>
          </cell>
          <cell r="AT183">
            <v>10</v>
          </cell>
        </row>
        <row r="184">
          <cell r="A184" t="str">
            <v>6690</v>
          </cell>
          <cell r="B184" t="str">
            <v>04-6690</v>
          </cell>
          <cell r="E184" t="str">
            <v>棚橋</v>
          </cell>
          <cell r="F184" t="str">
            <v>6690-0</v>
          </cell>
          <cell r="G184" t="str">
            <v>関東電友会　関東中支部　</v>
          </cell>
          <cell r="H184">
            <v>8</v>
          </cell>
          <cell r="I184" t="str">
            <v>○</v>
          </cell>
          <cell r="J184" t="str">
            <v>○</v>
          </cell>
          <cell r="K184" t="str">
            <v>ﾌｫｰﾏｯﾄ</v>
          </cell>
          <cell r="L184" t="str">
            <v>通常+自家用</v>
          </cell>
          <cell r="M184" t="str">
            <v>ﾌｫｰﾏｯﾄ</v>
          </cell>
          <cell r="N184" t="str">
            <v>通常+自家用</v>
          </cell>
          <cell r="O184" t="str">
            <v>変更しない</v>
          </cell>
          <cell r="P184" t="str">
            <v>変更しない</v>
          </cell>
          <cell r="Q184" t="str">
            <v>変更しない</v>
          </cell>
          <cell r="R184" t="str">
            <v>◎</v>
          </cell>
          <cell r="S184" t="str">
            <v>ﾌｫｰﾏｯﾄ</v>
          </cell>
          <cell r="T184" t="str">
            <v>通常</v>
          </cell>
          <cell r="U184" t="str">
            <v>ﾌｫｰﾏｯﾄ</v>
          </cell>
          <cell r="V184" t="str">
            <v>通常</v>
          </cell>
          <cell r="W184" t="str">
            <v>ﾌｫｰﾏｯﾄ</v>
          </cell>
          <cell r="X184" t="str">
            <v>通常</v>
          </cell>
          <cell r="Y184" t="str">
            <v>関東電友会　関東中支部会員の皆様へ</v>
          </cell>
          <cell r="AA184" t="str">
            <v/>
          </cell>
          <cell r="AB184" t="str">
            <v>丸大食品株式会社</v>
          </cell>
          <cell r="AC184" t="str">
            <v>裏面</v>
          </cell>
          <cell r="AD184" t="str">
            <v>○</v>
          </cell>
          <cell r="AE184" t="str">
            <v>FAX（郵送も可）にて</v>
          </cell>
          <cell r="AF184" t="str">
            <v>○</v>
          </cell>
          <cell r="AG184" t="str">
            <v>○</v>
          </cell>
          <cell r="AH184" t="str">
            <v>○</v>
          </cell>
          <cell r="AI184" t="str">
            <v>○</v>
          </cell>
          <cell r="AJ184" t="str">
            <v>○</v>
          </cell>
          <cell r="AK184" t="str">
            <v>○</v>
          </cell>
          <cell r="AL184" t="str">
            <v>○</v>
          </cell>
          <cell r="AM184" t="str">
            <v>○</v>
          </cell>
          <cell r="AN184" t="str">
            <v>○</v>
          </cell>
          <cell r="AO184">
            <v>33.332999999999998</v>
          </cell>
          <cell r="AP184">
            <v>20</v>
          </cell>
          <cell r="AQ184">
            <v>770</v>
          </cell>
          <cell r="AR184" t="str">
            <v>しない</v>
          </cell>
          <cell r="AS184">
            <v>5</v>
          </cell>
          <cell r="AT184">
            <v>11</v>
          </cell>
          <cell r="AU184" t="str">
            <v>関東電友会　　　　　　　　　関東中支部</v>
          </cell>
        </row>
        <row r="185">
          <cell r="A185" t="str">
            <v>6691</v>
          </cell>
          <cell r="B185" t="str">
            <v>04-6691</v>
          </cell>
          <cell r="E185" t="str">
            <v>棚橋</v>
          </cell>
          <cell r="F185" t="str">
            <v>6691-0</v>
          </cell>
          <cell r="G185" t="str">
            <v>NTT労働組合退職者の会埼玉支部協議会</v>
          </cell>
          <cell r="H185">
            <v>30</v>
          </cell>
          <cell r="I185" t="str">
            <v>○</v>
          </cell>
          <cell r="J185" t="str">
            <v>○</v>
          </cell>
          <cell r="K185" t="str">
            <v>ﾌｫｰﾏｯﾄ</v>
          </cell>
          <cell r="L185" t="str">
            <v>通常+自家用</v>
          </cell>
          <cell r="M185" t="str">
            <v>ﾌｫｰﾏｯﾄ</v>
          </cell>
          <cell r="N185" t="str">
            <v>通常+自家用</v>
          </cell>
          <cell r="O185" t="str">
            <v>変更しない</v>
          </cell>
          <cell r="P185" t="str">
            <v>変更しない</v>
          </cell>
          <cell r="Q185" t="str">
            <v>変更しない</v>
          </cell>
          <cell r="R185" t="str">
            <v>◎</v>
          </cell>
          <cell r="S185" t="str">
            <v>ﾌｫｰﾏｯﾄ</v>
          </cell>
          <cell r="T185" t="str">
            <v>通常</v>
          </cell>
          <cell r="U185" t="str">
            <v>ﾌｫｰﾏｯﾄ</v>
          </cell>
          <cell r="V185" t="str">
            <v>通常</v>
          </cell>
          <cell r="W185" t="str">
            <v>ﾌｫｰﾏｯﾄ</v>
          </cell>
          <cell r="X185" t="str">
            <v>通常</v>
          </cell>
          <cell r="Y185" t="str">
            <v>NTT労働組合退職者の会の皆様へ</v>
          </cell>
          <cell r="AB185" t="str">
            <v>丸大食品株式会社</v>
          </cell>
          <cell r="AC185" t="str">
            <v>裏面</v>
          </cell>
          <cell r="AD185" t="str">
            <v>○</v>
          </cell>
          <cell r="AE185" t="str">
            <v>郵送又はFAXにて</v>
          </cell>
          <cell r="AF185" t="str">
            <v>○</v>
          </cell>
          <cell r="AG185" t="str">
            <v>○</v>
          </cell>
          <cell r="AH185" t="str">
            <v>○</v>
          </cell>
          <cell r="AI185" t="str">
            <v>○</v>
          </cell>
          <cell r="AJ185" t="str">
            <v>○</v>
          </cell>
          <cell r="AK185" t="str">
            <v>○</v>
          </cell>
          <cell r="AL185" t="str">
            <v>○</v>
          </cell>
          <cell r="AM185" t="str">
            <v>○</v>
          </cell>
          <cell r="AN185" t="str">
            <v>○</v>
          </cell>
          <cell r="AO185">
            <v>33.332999999999998</v>
          </cell>
          <cell r="AP185">
            <v>20</v>
          </cell>
          <cell r="AQ185">
            <v>770</v>
          </cell>
          <cell r="AR185" t="str">
            <v>しない</v>
          </cell>
          <cell r="AS185">
            <v>6</v>
          </cell>
          <cell r="AT185">
            <v>10</v>
          </cell>
          <cell r="AU185" t="str">
            <v>NTT労働組合退職者の会　　　埼玉支部協議会</v>
          </cell>
        </row>
        <row r="186">
          <cell r="A186" t="str">
            <v>6693</v>
          </cell>
          <cell r="B186" t="str">
            <v>04-6693</v>
          </cell>
          <cell r="E186" t="str">
            <v>棚橋</v>
          </cell>
          <cell r="F186" t="str">
            <v>6693-0</v>
          </cell>
          <cell r="G186" t="str">
            <v>羽田鉄工団地　協同組合</v>
          </cell>
          <cell r="H186">
            <v>5</v>
          </cell>
          <cell r="I186" t="str">
            <v>○</v>
          </cell>
          <cell r="J186" t="str">
            <v>○</v>
          </cell>
          <cell r="K186" t="str">
            <v>一般と同じ(ＦＡＸあり)</v>
          </cell>
          <cell r="L186" t="str">
            <v>問合2段+自家用</v>
          </cell>
          <cell r="M186" t="str">
            <v>ﾌｫｰﾏｯﾄ</v>
          </cell>
          <cell r="N186" t="str">
            <v>ＦＡＸあり（自家用問合2段）</v>
          </cell>
          <cell r="O186" t="str">
            <v>変更する</v>
          </cell>
          <cell r="P186" t="str">
            <v>変更する</v>
          </cell>
          <cell r="Q186" t="str">
            <v>変更しない</v>
          </cell>
          <cell r="R186" t="str">
            <v>◎</v>
          </cell>
          <cell r="S186" t="str">
            <v>ﾌｫｰﾏｯﾄ</v>
          </cell>
          <cell r="T186" t="str">
            <v>問合2段+自家用</v>
          </cell>
          <cell r="U186" t="str">
            <v>ﾌｫｰﾏｯﾄ</v>
          </cell>
          <cell r="V186" t="str">
            <v>問合2段+自家用</v>
          </cell>
          <cell r="W186" t="str">
            <v>ﾌｫｰﾏｯﾄ</v>
          </cell>
          <cell r="X186" t="str">
            <v>FAX変更</v>
          </cell>
          <cell r="Y186" t="str">
            <v>羽田鉄工団地協同組合の皆様へ</v>
          </cell>
          <cell r="AA186" t="str">
            <v/>
          </cell>
          <cell r="AB186" t="str">
            <v>丸大食品株式会社</v>
          </cell>
          <cell r="AC186" t="str">
            <v>裏面</v>
          </cell>
          <cell r="AD186" t="str">
            <v>組合事務所</v>
          </cell>
          <cell r="AE186" t="str">
            <v>FAXにて</v>
          </cell>
          <cell r="AF186" t="str">
            <v>03-3765-8839</v>
          </cell>
          <cell r="AG186" t="str">
            <v>後日、組合より請求致します。</v>
          </cell>
          <cell r="AH186" t="str">
            <v>○</v>
          </cell>
          <cell r="AI186" t="str">
            <v>○</v>
          </cell>
          <cell r="AJ186" t="str">
            <v>羽田鉄工団地協同組合</v>
          </cell>
          <cell r="AK186" t="str">
            <v>神崎</v>
          </cell>
          <cell r="AL186" t="str">
            <v>〒143-0004　東京都大田区昭和島2-4-3</v>
          </cell>
          <cell r="AM186" t="str">
            <v>03-3765-1881</v>
          </cell>
          <cell r="AN186" t="str">
            <v>○</v>
          </cell>
          <cell r="AO186">
            <v>30</v>
          </cell>
          <cell r="AP186">
            <v>20</v>
          </cell>
          <cell r="AQ186">
            <v>880</v>
          </cell>
          <cell r="AR186" t="str">
            <v>しない</v>
          </cell>
          <cell r="AS186">
            <v>6</v>
          </cell>
          <cell r="AT186">
            <v>11</v>
          </cell>
          <cell r="AU186" t="str">
            <v>羽田鉄工団地協同組合</v>
          </cell>
          <cell r="AV186" t="str">
            <v>16</v>
          </cell>
          <cell r="AW186" t="str">
            <v/>
          </cell>
          <cell r="AX186" t="str">
            <v/>
          </cell>
        </row>
        <row r="187">
          <cell r="A187" t="str">
            <v>6695-1</v>
          </cell>
          <cell r="B187" t="str">
            <v>04-6695-1</v>
          </cell>
          <cell r="E187" t="str">
            <v>棚橋</v>
          </cell>
          <cell r="F187" t="str">
            <v>6695-1</v>
          </cell>
          <cell r="G187" t="str">
            <v>明治牛乳蒲生東販売所</v>
          </cell>
          <cell r="H187">
            <v>23</v>
          </cell>
          <cell r="I187" t="str">
            <v>×</v>
          </cell>
          <cell r="J187" t="str">
            <v>×</v>
          </cell>
          <cell r="K187" t="str">
            <v>なし</v>
          </cell>
          <cell r="L187" t="str">
            <v>合体版のみ</v>
          </cell>
          <cell r="M187" t="str">
            <v>＠</v>
          </cell>
          <cell r="N187" t="str">
            <v>合体版のみ</v>
          </cell>
          <cell r="O187" t="str">
            <v>変更する</v>
          </cell>
          <cell r="P187" t="str">
            <v>変更する</v>
          </cell>
          <cell r="Q187" t="str">
            <v>変更する</v>
          </cell>
          <cell r="R187" t="str">
            <v>◎</v>
          </cell>
          <cell r="S187" t="str">
            <v>＠</v>
          </cell>
          <cell r="T187" t="str">
            <v>合体版のみ</v>
          </cell>
          <cell r="U187" t="str">
            <v>＠</v>
          </cell>
          <cell r="V187" t="str">
            <v>合体版のみ</v>
          </cell>
          <cell r="W187" t="str">
            <v>＠</v>
          </cell>
          <cell r="X187" t="str">
            <v>送料なし</v>
          </cell>
          <cell r="Y187" t="str">
            <v>明治牛乳ご利用の皆様へ</v>
          </cell>
          <cell r="Z187" t="str">
            <v>★人気のハムギフト、嬉しい送料無料！★</v>
          </cell>
          <cell r="AB187" t="str">
            <v>明治牛乳蒲生東販売所</v>
          </cell>
          <cell r="AC187" t="str">
            <v>裏面</v>
          </cell>
          <cell r="AD187" t="str">
            <v>返却空きビンとともに保冷箱にお入れ</v>
          </cell>
          <cell r="AG187" t="str">
            <v>後日、取扱店よりご請求させて頂きます。</v>
          </cell>
          <cell r="AH187" t="str">
            <v>○</v>
          </cell>
          <cell r="AI187" t="str">
            <v>○</v>
          </cell>
          <cell r="AJ187" t="str">
            <v>明治牛乳蒲生東販売所</v>
          </cell>
          <cell r="AK187" t="str">
            <v>渡辺</v>
          </cell>
          <cell r="AL187" t="str">
            <v>〒343-0827　埼玉県越谷市川柳町２丁目３５０</v>
          </cell>
          <cell r="AM187" t="str">
            <v>048-986-8336</v>
          </cell>
          <cell r="AN187" t="str">
            <v>○</v>
          </cell>
          <cell r="AO187">
            <v>25</v>
          </cell>
          <cell r="AP187">
            <v>20</v>
          </cell>
          <cell r="AQ187" t="str">
            <v>無料</v>
          </cell>
          <cell r="AR187" t="str">
            <v>しない</v>
          </cell>
          <cell r="AS187">
            <v>5</v>
          </cell>
          <cell r="AT187">
            <v>11</v>
          </cell>
          <cell r="AU187" t="str">
            <v>明治牛乳蒲生東販売所</v>
          </cell>
        </row>
        <row r="188">
          <cell r="A188" t="str">
            <v>6695-2</v>
          </cell>
          <cell r="B188" t="str">
            <v>04-6695-2</v>
          </cell>
          <cell r="E188" t="str">
            <v>棚橋</v>
          </cell>
          <cell r="F188" t="str">
            <v>6695-2</v>
          </cell>
          <cell r="G188" t="str">
            <v>明治牛乳宅配センター　毛呂山店</v>
          </cell>
          <cell r="H188">
            <v>199</v>
          </cell>
          <cell r="I188" t="str">
            <v>○</v>
          </cell>
          <cell r="J188" t="str">
            <v>○</v>
          </cell>
          <cell r="K188" t="str">
            <v>なし</v>
          </cell>
          <cell r="L188" t="str">
            <v>基本版のみ</v>
          </cell>
          <cell r="M188" t="str">
            <v>なし</v>
          </cell>
          <cell r="N188" t="str">
            <v>基本版のみ</v>
          </cell>
          <cell r="O188" t="str">
            <v>変更する</v>
          </cell>
          <cell r="P188" t="str">
            <v>変更する</v>
          </cell>
          <cell r="Q188" t="str">
            <v>変更する</v>
          </cell>
          <cell r="R188" t="str">
            <v>◎</v>
          </cell>
          <cell r="S188" t="str">
            <v>＠</v>
          </cell>
          <cell r="T188" t="str">
            <v>基本版のみ</v>
          </cell>
          <cell r="U188" t="str">
            <v>＠</v>
          </cell>
          <cell r="V188" t="str">
            <v>基本版のみ</v>
          </cell>
          <cell r="W188" t="str">
            <v>＠</v>
          </cell>
          <cell r="X188" t="str">
            <v>送料なし</v>
          </cell>
          <cell r="Y188" t="str">
            <v>明治牛乳ご利用の皆様へ</v>
          </cell>
          <cell r="Z188" t="str">
            <v>★人気のハムギフト、嬉しい送料無料！★</v>
          </cell>
          <cell r="AB188" t="str">
            <v>明治牛乳宅配センター　毛呂山店</v>
          </cell>
          <cell r="AC188" t="str">
            <v>裏面</v>
          </cell>
          <cell r="AD188" t="str">
            <v>返却空きビンとともに保冷箱にお入れ</v>
          </cell>
          <cell r="AG188" t="str">
            <v>後日、取扱店よりご請求させて頂きます。</v>
          </cell>
          <cell r="AH188" t="str">
            <v>○</v>
          </cell>
          <cell r="AI188" t="str">
            <v>○</v>
          </cell>
          <cell r="AJ188" t="str">
            <v>明治牛乳宅配センター　毛呂山店</v>
          </cell>
          <cell r="AK188" t="str">
            <v>齋藤</v>
          </cell>
          <cell r="AL188" t="str">
            <v>〒350-0464　埼玉県入間郡毛呂山町南台５丁目２－２－１０２</v>
          </cell>
          <cell r="AM188" t="str">
            <v>0120-550-144</v>
          </cell>
          <cell r="AN188" t="str">
            <v>○</v>
          </cell>
          <cell r="AO188">
            <v>20</v>
          </cell>
          <cell r="AP188">
            <v>20</v>
          </cell>
          <cell r="AQ188" t="str">
            <v>無料</v>
          </cell>
          <cell r="AR188" t="str">
            <v>しない</v>
          </cell>
          <cell r="AS188">
            <v>5</v>
          </cell>
          <cell r="AT188">
            <v>11</v>
          </cell>
          <cell r="AU188" t="str">
            <v>明治牛乳宅配センター</v>
          </cell>
        </row>
        <row r="189">
          <cell r="A189" t="str">
            <v>6695-3</v>
          </cell>
          <cell r="B189" t="str">
            <v>04-6695-3</v>
          </cell>
          <cell r="E189" t="str">
            <v>棚橋</v>
          </cell>
          <cell r="F189" t="str">
            <v>6695-3</v>
          </cell>
          <cell r="G189" t="str">
            <v>明治牛乳宅配センター　東松山店</v>
          </cell>
          <cell r="H189">
            <v>209</v>
          </cell>
          <cell r="I189" t="str">
            <v>○</v>
          </cell>
          <cell r="J189" t="str">
            <v>○</v>
          </cell>
          <cell r="K189" t="str">
            <v>なし</v>
          </cell>
          <cell r="L189" t="str">
            <v>基本版のみ</v>
          </cell>
          <cell r="M189" t="str">
            <v>なし</v>
          </cell>
          <cell r="N189" t="str">
            <v>基本版のみ</v>
          </cell>
          <cell r="O189" t="str">
            <v>変更する</v>
          </cell>
          <cell r="P189" t="str">
            <v>変更する</v>
          </cell>
          <cell r="Q189" t="str">
            <v>変更する</v>
          </cell>
          <cell r="R189" t="str">
            <v>◎</v>
          </cell>
          <cell r="S189" t="str">
            <v>＠</v>
          </cell>
          <cell r="T189" t="str">
            <v>基本版のみ</v>
          </cell>
          <cell r="U189" t="str">
            <v>＠</v>
          </cell>
          <cell r="V189" t="str">
            <v>基本版のみ</v>
          </cell>
          <cell r="W189" t="str">
            <v>＠</v>
          </cell>
          <cell r="X189" t="str">
            <v>送料なし</v>
          </cell>
          <cell r="Y189" t="str">
            <v>明治牛乳ご利用の皆様へ</v>
          </cell>
          <cell r="Z189" t="str">
            <v>★人気のハムギフト、嬉しい送料無料！★</v>
          </cell>
          <cell r="AB189" t="str">
            <v>明治牛乳宅配センター　東松山店</v>
          </cell>
          <cell r="AC189" t="str">
            <v>裏面</v>
          </cell>
          <cell r="AD189" t="str">
            <v>返却空きビンとともに保冷箱にお入れ</v>
          </cell>
          <cell r="AG189" t="str">
            <v>後日、取扱店よりご請求させて頂きます。</v>
          </cell>
          <cell r="AH189" t="str">
            <v>○</v>
          </cell>
          <cell r="AI189" t="str">
            <v>○</v>
          </cell>
          <cell r="AJ189" t="str">
            <v>明治牛乳宅配センター　東松山店</v>
          </cell>
          <cell r="AK189" t="str">
            <v>小川</v>
          </cell>
          <cell r="AL189" t="str">
            <v>〒355-0814　埼玉県比企郡滑川町みなみ野２丁目１４−７</v>
          </cell>
          <cell r="AM189" t="str">
            <v>0120-25-0144</v>
          </cell>
          <cell r="AN189" t="str">
            <v>○</v>
          </cell>
          <cell r="AO189">
            <v>20</v>
          </cell>
          <cell r="AP189">
            <v>20</v>
          </cell>
          <cell r="AQ189" t="str">
            <v>無料</v>
          </cell>
          <cell r="AR189" t="str">
            <v>しない</v>
          </cell>
          <cell r="AS189">
            <v>5</v>
          </cell>
          <cell r="AT189">
            <v>11</v>
          </cell>
          <cell r="AU189" t="str">
            <v>明治牛乳宅配センター</v>
          </cell>
        </row>
        <row r="190">
          <cell r="A190" t="str">
            <v>6695-5</v>
          </cell>
          <cell r="B190" t="str">
            <v>04-6695-5</v>
          </cell>
          <cell r="E190" t="str">
            <v>棚橋</v>
          </cell>
          <cell r="F190" t="str">
            <v>6695-5</v>
          </cell>
          <cell r="G190" t="str">
            <v>株式会社　たけざわミルク</v>
          </cell>
          <cell r="H190">
            <v>93</v>
          </cell>
          <cell r="I190" t="str">
            <v>○</v>
          </cell>
          <cell r="J190" t="str">
            <v>○</v>
          </cell>
          <cell r="K190" t="str">
            <v>＠</v>
          </cell>
          <cell r="L190" t="str">
            <v>合体版のみ</v>
          </cell>
          <cell r="M190" t="str">
            <v>＠</v>
          </cell>
          <cell r="N190" t="str">
            <v>合体版のみ</v>
          </cell>
          <cell r="O190" t="str">
            <v>変更する</v>
          </cell>
          <cell r="P190" t="str">
            <v>変更する</v>
          </cell>
          <cell r="Q190" t="str">
            <v>変更する</v>
          </cell>
          <cell r="R190" t="str">
            <v>◎</v>
          </cell>
          <cell r="S190" t="str">
            <v>＠</v>
          </cell>
          <cell r="T190" t="str">
            <v>合体版のみ</v>
          </cell>
          <cell r="U190" t="str">
            <v>＠</v>
          </cell>
          <cell r="V190" t="str">
            <v>合体版のみ</v>
          </cell>
          <cell r="W190" t="str">
            <v>＠</v>
          </cell>
          <cell r="X190" t="str">
            <v>送料なし</v>
          </cell>
          <cell r="Y190" t="str">
            <v>明治牛乳ご利用の皆様へ</v>
          </cell>
          <cell r="Z190" t="str">
            <v>★人気のハムギフト、嬉しい送料無料！★</v>
          </cell>
          <cell r="AB190" t="str">
            <v>株式会社　たけざわミルク</v>
          </cell>
          <cell r="AC190" t="str">
            <v>裏面</v>
          </cell>
          <cell r="AD190" t="str">
            <v>返却空きビンとともに保冷箱にお入れ</v>
          </cell>
          <cell r="AG190" t="str">
            <v>後日、取扱店よりご請求させて頂きます。</v>
          </cell>
          <cell r="AH190" t="str">
            <v>○</v>
          </cell>
          <cell r="AI190" t="str">
            <v>○</v>
          </cell>
          <cell r="AJ190" t="str">
            <v>株式会社　たけざわミルク</v>
          </cell>
          <cell r="AK190" t="str">
            <v>竹澤</v>
          </cell>
          <cell r="AL190" t="str">
            <v>〒355-0316 埼玉県比企郡小川町大字角山４７７</v>
          </cell>
          <cell r="AM190" t="str">
            <v>0493-73-2852</v>
          </cell>
          <cell r="AN190" t="str">
            <v>○</v>
          </cell>
          <cell r="AO190">
            <v>25</v>
          </cell>
          <cell r="AP190">
            <v>20</v>
          </cell>
          <cell r="AQ190" t="str">
            <v>無料</v>
          </cell>
          <cell r="AR190" t="str">
            <v>しない</v>
          </cell>
          <cell r="AS190">
            <v>5</v>
          </cell>
          <cell r="AT190">
            <v>11</v>
          </cell>
          <cell r="AU190" t="str">
            <v>株式会社　たけざわミルク</v>
          </cell>
        </row>
        <row r="191">
          <cell r="A191" t="str">
            <v>6695-7</v>
          </cell>
          <cell r="B191" t="str">
            <v>04-6695-7</v>
          </cell>
          <cell r="E191" t="str">
            <v>棚橋</v>
          </cell>
          <cell r="F191" t="str">
            <v>6695-7</v>
          </cell>
          <cell r="G191" t="str">
            <v>安野商店</v>
          </cell>
          <cell r="H191">
            <v>8</v>
          </cell>
          <cell r="I191" t="str">
            <v>○</v>
          </cell>
          <cell r="J191" t="str">
            <v>○</v>
          </cell>
          <cell r="K191" t="str">
            <v>＠</v>
          </cell>
          <cell r="L191" t="str">
            <v>合体版のみ</v>
          </cell>
          <cell r="M191" t="str">
            <v>＠</v>
          </cell>
          <cell r="N191" t="str">
            <v>合体版のみ</v>
          </cell>
          <cell r="O191" t="str">
            <v>変更する</v>
          </cell>
          <cell r="P191" t="str">
            <v>変更する</v>
          </cell>
          <cell r="Q191" t="str">
            <v>変更する</v>
          </cell>
          <cell r="R191" t="str">
            <v>◎</v>
          </cell>
          <cell r="S191" t="str">
            <v>＠</v>
          </cell>
          <cell r="T191" t="str">
            <v>合体版のみ</v>
          </cell>
          <cell r="U191" t="str">
            <v>＠</v>
          </cell>
          <cell r="V191" t="str">
            <v>合体版のみ</v>
          </cell>
          <cell r="W191" t="str">
            <v>＠</v>
          </cell>
          <cell r="X191" t="str">
            <v>送料なし</v>
          </cell>
          <cell r="Y191" t="str">
            <v>明治牛乳ご利用の皆様へ</v>
          </cell>
          <cell r="Z191" t="str">
            <v>★人気のハムギフト、嬉しい送料無料！★</v>
          </cell>
          <cell r="AB191" t="str">
            <v>栗橋高柳販売所</v>
          </cell>
          <cell r="AC191" t="str">
            <v>裏面</v>
          </cell>
          <cell r="AD191" t="str">
            <v>返却空きビンとともに保冷箱にお入れ</v>
          </cell>
          <cell r="AG191" t="str">
            <v>後日、取扱店よりご請求させて頂きます。</v>
          </cell>
          <cell r="AH191" t="str">
            <v>○</v>
          </cell>
          <cell r="AI191" t="str">
            <v>○</v>
          </cell>
          <cell r="AJ191" t="str">
            <v>安野商店</v>
          </cell>
          <cell r="AL191" t="str">
            <v>〒349-1125 埼玉県久喜市高柳2436</v>
          </cell>
          <cell r="AM191" t="str">
            <v>0480-52-1929</v>
          </cell>
          <cell r="AN191" t="str">
            <v>○</v>
          </cell>
          <cell r="AO191">
            <v>25</v>
          </cell>
          <cell r="AP191">
            <v>20</v>
          </cell>
          <cell r="AQ191" t="str">
            <v>無料</v>
          </cell>
          <cell r="AR191" t="str">
            <v>しない</v>
          </cell>
          <cell r="AS191">
            <v>5</v>
          </cell>
          <cell r="AT191">
            <v>11</v>
          </cell>
          <cell r="AU191" t="str">
            <v>栗橋高柳販売所</v>
          </cell>
        </row>
        <row r="192">
          <cell r="A192" t="str">
            <v>6696</v>
          </cell>
          <cell r="B192" t="str">
            <v>04-6696</v>
          </cell>
          <cell r="E192" t="str">
            <v>棚橋</v>
          </cell>
          <cell r="F192" t="str">
            <v>6696-0</v>
          </cell>
          <cell r="G192" t="str">
            <v>株式会社　Ｍ　．　Ｃ　．　Ｓ</v>
          </cell>
          <cell r="H192">
            <v>15</v>
          </cell>
          <cell r="I192" t="str">
            <v>×</v>
          </cell>
          <cell r="J192" t="str">
            <v>×</v>
          </cell>
          <cell r="K192" t="str">
            <v>なし</v>
          </cell>
          <cell r="L192" t="str">
            <v>合体版のみ</v>
          </cell>
          <cell r="M192" t="str">
            <v>＠</v>
          </cell>
          <cell r="N192" t="str">
            <v>合体版のみ</v>
          </cell>
          <cell r="O192" t="str">
            <v>変更する</v>
          </cell>
          <cell r="P192" t="str">
            <v>変更する</v>
          </cell>
          <cell r="Q192" t="str">
            <v>変更する</v>
          </cell>
          <cell r="R192" t="str">
            <v>◎</v>
          </cell>
          <cell r="S192" t="str">
            <v>＠</v>
          </cell>
          <cell r="T192" t="str">
            <v>合体版のみ</v>
          </cell>
          <cell r="U192" t="str">
            <v>＠</v>
          </cell>
          <cell r="V192" t="str">
            <v>合体版のみ</v>
          </cell>
          <cell r="W192" t="str">
            <v>＠</v>
          </cell>
          <cell r="X192" t="str">
            <v>送料なし</v>
          </cell>
          <cell r="Y192" t="str">
            <v>明治牛乳ご利用の皆様へ</v>
          </cell>
          <cell r="Z192" t="str">
            <v>★人気のハムギフト、嬉しい送料無料！★</v>
          </cell>
          <cell r="AB192" t="str">
            <v>株式会社　Ｍ　．　Ｃ　．　Ｓ</v>
          </cell>
          <cell r="AC192" t="str">
            <v>裏面</v>
          </cell>
          <cell r="AD192" t="str">
            <v>返却空きビンとともに保冷箱にお入れ</v>
          </cell>
          <cell r="AG192" t="str">
            <v>後日、取扱店よりご請求させて頂きます。</v>
          </cell>
          <cell r="AH192" t="str">
            <v>○</v>
          </cell>
          <cell r="AI192" t="str">
            <v>○</v>
          </cell>
          <cell r="AJ192" t="str">
            <v>株式会社　Ｍ　．　Ｃ　．　Ｓ</v>
          </cell>
          <cell r="AL192" t="str">
            <v>〒359-0012埼玉県所沢市坂之下973-2</v>
          </cell>
          <cell r="AM192" t="str">
            <v>04-2944-5911</v>
          </cell>
          <cell r="AN192" t="str">
            <v>○</v>
          </cell>
          <cell r="AO192">
            <v>25</v>
          </cell>
          <cell r="AP192">
            <v>20</v>
          </cell>
          <cell r="AQ192" t="str">
            <v>無料</v>
          </cell>
          <cell r="AR192" t="str">
            <v>しない</v>
          </cell>
          <cell r="AS192">
            <v>5</v>
          </cell>
          <cell r="AT192">
            <v>11</v>
          </cell>
          <cell r="AU192" t="str">
            <v>株式会社　Ｍ　．　Ｃ　．　Ｓ</v>
          </cell>
        </row>
        <row r="193">
          <cell r="A193" t="str">
            <v>6696-1</v>
          </cell>
          <cell r="B193" t="str">
            <v>04-6696-1</v>
          </cell>
          <cell r="E193" t="str">
            <v>棚橋</v>
          </cell>
          <cell r="F193" t="str">
            <v>6696-1</v>
          </cell>
          <cell r="G193" t="str">
            <v>明治牛乳所沢中央販売所</v>
          </cell>
          <cell r="H193">
            <v>7</v>
          </cell>
          <cell r="I193" t="str">
            <v>○</v>
          </cell>
          <cell r="J193" t="str">
            <v>○</v>
          </cell>
          <cell r="K193" t="str">
            <v>なし</v>
          </cell>
          <cell r="M193" t="str">
            <v>＠</v>
          </cell>
          <cell r="N193" t="str">
            <v>合体版のみ</v>
          </cell>
          <cell r="O193" t="str">
            <v>変更する</v>
          </cell>
          <cell r="P193" t="str">
            <v>変更する</v>
          </cell>
          <cell r="Q193" t="str">
            <v>変更する</v>
          </cell>
          <cell r="R193" t="str">
            <v>◎</v>
          </cell>
          <cell r="S193" t="str">
            <v>＠</v>
          </cell>
          <cell r="T193" t="str">
            <v>合体版のみ</v>
          </cell>
          <cell r="U193" t="str">
            <v>＠</v>
          </cell>
          <cell r="V193" t="str">
            <v>合体版のみ</v>
          </cell>
          <cell r="W193" t="str">
            <v>＠</v>
          </cell>
          <cell r="X193" t="str">
            <v>送料なし</v>
          </cell>
          <cell r="Y193" t="str">
            <v>明治牛乳ご利用の皆様へ</v>
          </cell>
          <cell r="Z193" t="str">
            <v>★人気のハムギフト、嬉しい送料無料！★</v>
          </cell>
          <cell r="AB193" t="str">
            <v>明治牛乳所沢中央販売所</v>
          </cell>
          <cell r="AC193" t="str">
            <v>裏面</v>
          </cell>
          <cell r="AD193" t="str">
            <v>返却空きビンとともに保冷箱にお入れ</v>
          </cell>
          <cell r="AG193" t="str">
            <v>後日、取扱店よりご請求させて頂きます。</v>
          </cell>
          <cell r="AH193" t="str">
            <v>○</v>
          </cell>
          <cell r="AI193" t="str">
            <v>○</v>
          </cell>
          <cell r="AJ193" t="str">
            <v>明治牛乳所沢中央販売所</v>
          </cell>
          <cell r="AK193" t="str">
            <v>滝田</v>
          </cell>
          <cell r="AL193" t="str">
            <v>〒359-1121埼玉県所沢市元町15-13</v>
          </cell>
          <cell r="AM193" t="str">
            <v>04-2922-7409</v>
          </cell>
          <cell r="AN193" t="str">
            <v>○</v>
          </cell>
          <cell r="AO193">
            <v>25</v>
          </cell>
          <cell r="AP193">
            <v>20</v>
          </cell>
          <cell r="AQ193" t="str">
            <v>無料</v>
          </cell>
          <cell r="AR193" t="str">
            <v>しない</v>
          </cell>
          <cell r="AS193">
            <v>5</v>
          </cell>
          <cell r="AT193">
            <v>11</v>
          </cell>
          <cell r="AU193" t="str">
            <v>明治牛乳所沢中央販売所</v>
          </cell>
        </row>
        <row r="194">
          <cell r="A194" t="str">
            <v>6696-2</v>
          </cell>
          <cell r="B194" t="str">
            <v>04-6696-2</v>
          </cell>
          <cell r="E194" t="str">
            <v>棚橋</v>
          </cell>
          <cell r="F194" t="str">
            <v>6696-2</v>
          </cell>
          <cell r="G194" t="str">
            <v>（有）小澤乳業</v>
          </cell>
          <cell r="H194">
            <v>37</v>
          </cell>
          <cell r="I194" t="str">
            <v>○</v>
          </cell>
          <cell r="J194" t="str">
            <v>○</v>
          </cell>
          <cell r="K194" t="str">
            <v>＠</v>
          </cell>
          <cell r="L194" t="str">
            <v>合体版のみ</v>
          </cell>
          <cell r="M194" t="str">
            <v>＠</v>
          </cell>
          <cell r="N194" t="str">
            <v>合体版のみ</v>
          </cell>
          <cell r="O194" t="str">
            <v>変更する</v>
          </cell>
          <cell r="P194" t="str">
            <v>変更する</v>
          </cell>
          <cell r="Q194" t="str">
            <v>変更する</v>
          </cell>
          <cell r="R194" t="str">
            <v>◎</v>
          </cell>
          <cell r="S194" t="str">
            <v>＠</v>
          </cell>
          <cell r="T194" t="str">
            <v>合体版のみ</v>
          </cell>
          <cell r="U194" t="str">
            <v>＠</v>
          </cell>
          <cell r="V194" t="str">
            <v>合体版のみ</v>
          </cell>
          <cell r="W194" t="str">
            <v>＠</v>
          </cell>
          <cell r="X194" t="str">
            <v>送料なし</v>
          </cell>
          <cell r="Y194" t="str">
            <v>明治牛乳ご利用の皆様へ</v>
          </cell>
          <cell r="Z194" t="str">
            <v>★人気のハムギフト、嬉しい送料無料！★</v>
          </cell>
          <cell r="AB194" t="str">
            <v>（有）小澤乳業</v>
          </cell>
          <cell r="AC194" t="str">
            <v>裏面</v>
          </cell>
          <cell r="AD194" t="str">
            <v>返却空きビンとともに保冷箱にお入れ</v>
          </cell>
          <cell r="AG194" t="str">
            <v>後日、取扱店よりご請求させて頂きます。</v>
          </cell>
          <cell r="AH194" t="str">
            <v>○</v>
          </cell>
          <cell r="AI194" t="str">
            <v>○</v>
          </cell>
          <cell r="AJ194" t="str">
            <v>（有）小澤乳業</v>
          </cell>
          <cell r="AK194" t="str">
            <v>小澤</v>
          </cell>
          <cell r="AL194" t="str">
            <v>埼玉県上尾市上野 ２１８－１</v>
          </cell>
          <cell r="AM194" t="str">
            <v>048-725-2241</v>
          </cell>
          <cell r="AN194" t="str">
            <v>○</v>
          </cell>
          <cell r="AO194">
            <v>25</v>
          </cell>
          <cell r="AP194">
            <v>20</v>
          </cell>
          <cell r="AQ194" t="str">
            <v>無料</v>
          </cell>
          <cell r="AR194" t="str">
            <v>しない</v>
          </cell>
          <cell r="AS194">
            <v>5</v>
          </cell>
          <cell r="AT194">
            <v>11</v>
          </cell>
          <cell r="AU194" t="str">
            <v>（有）小澤乳業</v>
          </cell>
        </row>
        <row r="195">
          <cell r="A195" t="str">
            <v>6696-3</v>
          </cell>
          <cell r="B195" t="str">
            <v>04-6696-3</v>
          </cell>
          <cell r="E195" t="str">
            <v>棚橋</v>
          </cell>
          <cell r="F195" t="str">
            <v>6696-3</v>
          </cell>
          <cell r="G195" t="str">
            <v>増田牛乳店</v>
          </cell>
          <cell r="H195">
            <v>9</v>
          </cell>
          <cell r="I195" t="str">
            <v>×</v>
          </cell>
          <cell r="J195" t="str">
            <v>×</v>
          </cell>
          <cell r="K195" t="str">
            <v>なし</v>
          </cell>
          <cell r="L195" t="str">
            <v>合体版のみ</v>
          </cell>
          <cell r="M195" t="str">
            <v>＠</v>
          </cell>
          <cell r="N195" t="str">
            <v>合体版のみ</v>
          </cell>
          <cell r="O195" t="str">
            <v>変更する</v>
          </cell>
          <cell r="P195" t="str">
            <v>変更する</v>
          </cell>
          <cell r="Q195" t="str">
            <v>変更する</v>
          </cell>
          <cell r="R195" t="str">
            <v>◎</v>
          </cell>
          <cell r="S195" t="str">
            <v>＠</v>
          </cell>
          <cell r="T195" t="str">
            <v>合体版のみ</v>
          </cell>
          <cell r="U195" t="str">
            <v>＠</v>
          </cell>
          <cell r="V195" t="str">
            <v>合体版のみ</v>
          </cell>
          <cell r="W195" t="str">
            <v>＠</v>
          </cell>
          <cell r="X195" t="str">
            <v>送料なし</v>
          </cell>
          <cell r="Y195" t="str">
            <v>明治牛乳ご利用の皆様へ</v>
          </cell>
          <cell r="Z195" t="str">
            <v>★人気のハムギフト、嬉しい送料無料！★</v>
          </cell>
          <cell r="AB195" t="str">
            <v>増田牛乳店</v>
          </cell>
          <cell r="AC195" t="str">
            <v>裏面</v>
          </cell>
          <cell r="AD195" t="str">
            <v>返却空きビンとともに保冷箱にお入れ</v>
          </cell>
          <cell r="AG195" t="str">
            <v>後日、取扱店よりご請求させて頂きます。</v>
          </cell>
          <cell r="AH195" t="str">
            <v>○</v>
          </cell>
          <cell r="AI195" t="str">
            <v>○</v>
          </cell>
          <cell r="AJ195" t="str">
            <v>増田牛乳店</v>
          </cell>
          <cell r="AK195" t="str">
            <v>増田</v>
          </cell>
          <cell r="AL195" t="str">
            <v>〒347-0105埼玉県加須市騎西1304</v>
          </cell>
          <cell r="AM195" t="str">
            <v>0480-73-0213</v>
          </cell>
          <cell r="AN195" t="str">
            <v>○</v>
          </cell>
          <cell r="AO195">
            <v>25</v>
          </cell>
          <cell r="AP195">
            <v>20</v>
          </cell>
          <cell r="AQ195" t="str">
            <v>無料</v>
          </cell>
          <cell r="AR195" t="str">
            <v>しない</v>
          </cell>
          <cell r="AS195">
            <v>5</v>
          </cell>
          <cell r="AT195">
            <v>11</v>
          </cell>
          <cell r="AU195" t="str">
            <v>増田牛乳店</v>
          </cell>
        </row>
        <row r="196">
          <cell r="A196" t="str">
            <v>6696-4</v>
          </cell>
          <cell r="B196" t="str">
            <v>04-6696-4</v>
          </cell>
          <cell r="E196" t="str">
            <v>棚橋</v>
          </cell>
          <cell r="F196" t="str">
            <v>6696-4</v>
          </cell>
          <cell r="G196" t="str">
            <v>明治宅配センター　ましとみ</v>
          </cell>
          <cell r="H196">
            <v>48</v>
          </cell>
          <cell r="I196" t="str">
            <v>○</v>
          </cell>
          <cell r="J196" t="str">
            <v>○</v>
          </cell>
          <cell r="K196" t="str">
            <v>＠</v>
          </cell>
          <cell r="L196" t="str">
            <v>合体版のみ</v>
          </cell>
          <cell r="M196" t="str">
            <v>＠</v>
          </cell>
          <cell r="N196" t="str">
            <v>合体版のみ</v>
          </cell>
          <cell r="O196" t="str">
            <v>変更する</v>
          </cell>
          <cell r="P196" t="str">
            <v>変更する</v>
          </cell>
          <cell r="Q196" t="str">
            <v>変更する</v>
          </cell>
          <cell r="R196" t="str">
            <v>◎</v>
          </cell>
          <cell r="S196" t="str">
            <v>＠</v>
          </cell>
          <cell r="T196" t="str">
            <v>合体版のみ</v>
          </cell>
          <cell r="U196" t="str">
            <v>＠</v>
          </cell>
          <cell r="V196" t="str">
            <v>合体版のみ</v>
          </cell>
          <cell r="W196" t="str">
            <v>＠</v>
          </cell>
          <cell r="X196" t="str">
            <v>送料なし</v>
          </cell>
          <cell r="Y196" t="str">
            <v>明治牛乳ご利用の皆様へ</v>
          </cell>
          <cell r="Z196" t="str">
            <v>★人気のハムギフト、嬉しい送料無料！★</v>
          </cell>
          <cell r="AB196" t="str">
            <v>明治宅配センター　ましとみ</v>
          </cell>
          <cell r="AC196" t="str">
            <v>裏面</v>
          </cell>
          <cell r="AD196" t="str">
            <v>返却空きビンとともに保冷箱にお入れ</v>
          </cell>
          <cell r="AG196" t="str">
            <v>後日、取扱店よりご請求させて頂きます。</v>
          </cell>
          <cell r="AH196" t="str">
            <v>○</v>
          </cell>
          <cell r="AI196" t="str">
            <v>○</v>
          </cell>
          <cell r="AJ196" t="str">
            <v>明治宅配センター　ましとみ</v>
          </cell>
          <cell r="AK196" t="str">
            <v>澁谷</v>
          </cell>
          <cell r="AL196" t="str">
            <v>〒344-0038埼玉県春日部市大沼1-79-6</v>
          </cell>
          <cell r="AM196" t="str">
            <v>048-763-3858</v>
          </cell>
          <cell r="AN196" t="str">
            <v>○</v>
          </cell>
          <cell r="AO196">
            <v>25</v>
          </cell>
          <cell r="AP196">
            <v>20</v>
          </cell>
          <cell r="AQ196" t="str">
            <v>無料</v>
          </cell>
          <cell r="AR196" t="str">
            <v>しない</v>
          </cell>
          <cell r="AS196">
            <v>5</v>
          </cell>
          <cell r="AT196">
            <v>11</v>
          </cell>
          <cell r="AU196" t="str">
            <v>明治宅配センター　ましとみ</v>
          </cell>
        </row>
        <row r="197">
          <cell r="A197" t="str">
            <v>6696-5</v>
          </cell>
          <cell r="B197" t="str">
            <v>04-6696-5</v>
          </cell>
          <cell r="E197" t="str">
            <v>棚橋</v>
          </cell>
          <cell r="F197" t="str">
            <v>6696-5</v>
          </cell>
          <cell r="G197" t="str">
            <v>明治川越宅配センター</v>
          </cell>
          <cell r="H197">
            <v>16</v>
          </cell>
          <cell r="I197" t="str">
            <v>×</v>
          </cell>
          <cell r="J197" t="str">
            <v>×</v>
          </cell>
          <cell r="K197" t="str">
            <v>なし</v>
          </cell>
          <cell r="L197" t="str">
            <v>合体版のみ</v>
          </cell>
          <cell r="M197" t="str">
            <v>＠</v>
          </cell>
          <cell r="N197" t="str">
            <v>合体版のみ</v>
          </cell>
          <cell r="O197" t="str">
            <v>変更する</v>
          </cell>
          <cell r="P197" t="str">
            <v>変更する</v>
          </cell>
          <cell r="Q197" t="str">
            <v>変更する</v>
          </cell>
          <cell r="R197" t="str">
            <v>◎</v>
          </cell>
          <cell r="S197" t="str">
            <v>＠</v>
          </cell>
          <cell r="T197" t="str">
            <v>合体版のみ</v>
          </cell>
          <cell r="U197" t="str">
            <v>＠</v>
          </cell>
          <cell r="V197" t="str">
            <v>合体版のみ</v>
          </cell>
          <cell r="W197" t="str">
            <v>＠</v>
          </cell>
          <cell r="X197" t="str">
            <v>送料なし</v>
          </cell>
          <cell r="Y197" t="str">
            <v>明治牛乳ご利用の皆様へ</v>
          </cell>
          <cell r="Z197" t="str">
            <v>★人気のハムギフト、嬉しい送料無料！★</v>
          </cell>
          <cell r="AB197" t="str">
            <v>明治川越宅配センター</v>
          </cell>
          <cell r="AC197" t="str">
            <v>裏面</v>
          </cell>
          <cell r="AD197" t="str">
            <v>返却空きビンとともに保冷箱にお入れ</v>
          </cell>
          <cell r="AG197" t="str">
            <v>後日、取扱店よりご請求させて頂きます。</v>
          </cell>
          <cell r="AH197" t="str">
            <v>○</v>
          </cell>
          <cell r="AI197" t="str">
            <v>○</v>
          </cell>
          <cell r="AJ197" t="str">
            <v>明治川越宅配センター</v>
          </cell>
          <cell r="AK197" t="str">
            <v>今泉</v>
          </cell>
          <cell r="AL197" t="str">
            <v>〒350-1142埼玉県川越市藤間166-5</v>
          </cell>
          <cell r="AM197" t="str">
            <v>0492-41-1751</v>
          </cell>
          <cell r="AN197" t="str">
            <v>○</v>
          </cell>
          <cell r="AO197">
            <v>25</v>
          </cell>
          <cell r="AP197">
            <v>20</v>
          </cell>
          <cell r="AQ197" t="str">
            <v>無料</v>
          </cell>
          <cell r="AR197" t="str">
            <v>しない</v>
          </cell>
          <cell r="AS197">
            <v>5</v>
          </cell>
          <cell r="AT197">
            <v>11</v>
          </cell>
          <cell r="AU197" t="str">
            <v>明治川越宅配センター</v>
          </cell>
        </row>
        <row r="198">
          <cell r="A198" t="str">
            <v>6696-6</v>
          </cell>
          <cell r="B198" t="str">
            <v>04-6696-6</v>
          </cell>
          <cell r="D198" t="str">
            <v>削除</v>
          </cell>
          <cell r="E198" t="str">
            <v>棚橋</v>
          </cell>
          <cell r="F198" t="str">
            <v>6696-6</v>
          </cell>
          <cell r="G198" t="str">
            <v>明治入間宅配センター</v>
          </cell>
          <cell r="H198">
            <v>19</v>
          </cell>
          <cell r="I198" t="str">
            <v>○</v>
          </cell>
          <cell r="J198" t="str">
            <v>○</v>
          </cell>
          <cell r="K198" t="str">
            <v>＠</v>
          </cell>
          <cell r="L198" t="str">
            <v>合体版のみ</v>
          </cell>
          <cell r="M198" t="str">
            <v>＠</v>
          </cell>
          <cell r="N198" t="str">
            <v>合体版のみ</v>
          </cell>
          <cell r="O198" t="str">
            <v>変更する</v>
          </cell>
          <cell r="P198" t="str">
            <v>変更する</v>
          </cell>
          <cell r="Q198" t="str">
            <v>変更する</v>
          </cell>
          <cell r="R198" t="str">
            <v>◎</v>
          </cell>
          <cell r="S198" t="str">
            <v>＠</v>
          </cell>
          <cell r="T198" t="str">
            <v>合体版のみ</v>
          </cell>
          <cell r="U198" t="str">
            <v>＠</v>
          </cell>
          <cell r="V198" t="str">
            <v>合体版のみ</v>
          </cell>
          <cell r="W198" t="str">
            <v>＠</v>
          </cell>
          <cell r="X198" t="str">
            <v>送料なし</v>
          </cell>
          <cell r="Y198" t="str">
            <v>明治牛乳ご利用の皆様へ</v>
          </cell>
          <cell r="Z198" t="str">
            <v>★人気のハムギフト、嬉しい送料無料！★</v>
          </cell>
          <cell r="AB198" t="str">
            <v>明治入間宅配センター</v>
          </cell>
          <cell r="AC198" t="str">
            <v>裏面</v>
          </cell>
          <cell r="AD198" t="str">
            <v>返却空きビンとともに保冷箱にお入れ</v>
          </cell>
          <cell r="AG198" t="str">
            <v>後日、取扱店よりご請求させて頂きます。</v>
          </cell>
          <cell r="AH198" t="str">
            <v>○</v>
          </cell>
          <cell r="AI198" t="str">
            <v>○</v>
          </cell>
          <cell r="AJ198" t="str">
            <v>明治入間宅配センター</v>
          </cell>
          <cell r="AK198" t="str">
            <v>川本</v>
          </cell>
          <cell r="AL198" t="str">
            <v>〒358-0006埼玉県入間市春日町1-10-25</v>
          </cell>
          <cell r="AM198" t="str">
            <v>04-2966-0008</v>
          </cell>
          <cell r="AN198" t="str">
            <v>○</v>
          </cell>
          <cell r="AO198">
            <v>25</v>
          </cell>
          <cell r="AP198">
            <v>20</v>
          </cell>
          <cell r="AQ198" t="str">
            <v>無料</v>
          </cell>
          <cell r="AR198" t="str">
            <v>しない</v>
          </cell>
          <cell r="AS198">
            <v>5</v>
          </cell>
          <cell r="AT198">
            <v>11</v>
          </cell>
          <cell r="AU198" t="str">
            <v>明治入間宅配センター</v>
          </cell>
        </row>
        <row r="199">
          <cell r="A199" t="str">
            <v>6699</v>
          </cell>
          <cell r="B199" t="str">
            <v>04-6699</v>
          </cell>
          <cell r="E199" t="str">
            <v>棚橋</v>
          </cell>
          <cell r="F199" t="str">
            <v>6699-0</v>
          </cell>
          <cell r="G199" t="str">
            <v>一般社団法人日本猫愛護協会　</v>
          </cell>
          <cell r="H199">
            <v>67</v>
          </cell>
          <cell r="I199" t="str">
            <v>○</v>
          </cell>
          <cell r="J199" t="str">
            <v>○</v>
          </cell>
          <cell r="K199" t="str">
            <v>ﾌｫｰﾏｯﾄ</v>
          </cell>
          <cell r="L199" t="str">
            <v>企業名なし(880)</v>
          </cell>
          <cell r="M199" t="str">
            <v>ﾌｫｰﾏｯﾄ</v>
          </cell>
          <cell r="N199" t="str">
            <v>企業名なし(880)</v>
          </cell>
          <cell r="O199" t="str">
            <v>変更しない</v>
          </cell>
          <cell r="P199" t="str">
            <v>変更しない</v>
          </cell>
          <cell r="Q199" t="str">
            <v>変更しない</v>
          </cell>
          <cell r="R199" t="str">
            <v>×</v>
          </cell>
          <cell r="S199" t="str">
            <v>必要なし</v>
          </cell>
          <cell r="T199" t="str">
            <v>問合2段+自家用</v>
          </cell>
          <cell r="U199" t="str">
            <v>必要なし</v>
          </cell>
          <cell r="V199" t="str">
            <v>問合2段+自家用</v>
          </cell>
          <cell r="W199" t="str">
            <v>必要なし</v>
          </cell>
          <cell r="X199" t="str">
            <v/>
          </cell>
          <cell r="Y199" t="str">
            <v>お客様各位</v>
          </cell>
          <cell r="AA199" t="str">
            <v>商船三井テクノトレ－ド株式会社</v>
          </cell>
          <cell r="AB199" t="str">
            <v>丸大食品株式会社</v>
          </cell>
          <cell r="AC199" t="str">
            <v>別紙</v>
          </cell>
          <cell r="AD199" t="str">
            <v>○</v>
          </cell>
          <cell r="AE199" t="str">
            <v>FAXで</v>
          </cell>
          <cell r="AF199" t="str">
            <v>03-6367-5525</v>
          </cell>
          <cell r="AG199" t="str">
            <v>商品発送後、ご依頼主様宛に関連事業部より請求書を送りますので、お振込ください。</v>
          </cell>
          <cell r="AH199" t="str">
            <v>○</v>
          </cell>
          <cell r="AI199" t="str">
            <v>○</v>
          </cell>
          <cell r="AJ199" t="str">
            <v>○</v>
          </cell>
          <cell r="AK199" t="str">
            <v>○</v>
          </cell>
          <cell r="AL199" t="str">
            <v>○</v>
          </cell>
          <cell r="AM199" t="str">
            <v>○</v>
          </cell>
          <cell r="AN199" t="str">
            <v>○</v>
          </cell>
          <cell r="AO199">
            <v>30</v>
          </cell>
          <cell r="AP199">
            <v>20</v>
          </cell>
          <cell r="AQ199">
            <v>880</v>
          </cell>
          <cell r="AR199" t="str">
            <v>しない</v>
          </cell>
          <cell r="AS199">
            <v>5</v>
          </cell>
          <cell r="AT199">
            <v>10</v>
          </cell>
          <cell r="AU199" t="str">
            <v>グループ会社用申込書</v>
          </cell>
          <cell r="AV199" t="str">
            <v/>
          </cell>
          <cell r="AW199" t="str">
            <v/>
          </cell>
          <cell r="AX199" t="str">
            <v/>
          </cell>
        </row>
        <row r="200">
          <cell r="A200" t="str">
            <v>6802</v>
          </cell>
          <cell r="B200" t="str">
            <v>04-6802</v>
          </cell>
          <cell r="E200" t="str">
            <v>棚橋</v>
          </cell>
          <cell r="F200" t="str">
            <v>6802-0</v>
          </cell>
          <cell r="G200" t="str">
            <v>商船三井テクノトレ－ド㈱</v>
          </cell>
          <cell r="H200">
            <v>40</v>
          </cell>
          <cell r="I200" t="str">
            <v>○</v>
          </cell>
          <cell r="J200" t="str">
            <v>○</v>
          </cell>
          <cell r="K200" t="str">
            <v>**</v>
          </cell>
          <cell r="L200" t="str">
            <v>問合2段+自家用</v>
          </cell>
          <cell r="M200" t="str">
            <v>**</v>
          </cell>
          <cell r="N200" t="str">
            <v>問合2段+自家用</v>
          </cell>
          <cell r="O200" t="str">
            <v>変更しない</v>
          </cell>
          <cell r="P200" t="str">
            <v>変更する</v>
          </cell>
          <cell r="Q200" t="str">
            <v>変更する</v>
          </cell>
          <cell r="R200" t="str">
            <v>◎</v>
          </cell>
          <cell r="S200" t="str">
            <v>ﾌｫｰﾏｯﾄ</v>
          </cell>
          <cell r="T200" t="str">
            <v>問合2段+自家用</v>
          </cell>
          <cell r="U200" t="str">
            <v>ﾌｫｰﾏｯﾄ</v>
          </cell>
          <cell r="V200" t="str">
            <v>問合2段+自家用</v>
          </cell>
          <cell r="W200" t="str">
            <v>＠</v>
          </cell>
          <cell r="X200" t="str">
            <v>FAX変更</v>
          </cell>
          <cell r="Y200" t="str">
            <v>商船三井グループの皆様へ</v>
          </cell>
          <cell r="AA200" t="str">
            <v>商船三井テクノトレ－ド株式会社</v>
          </cell>
          <cell r="AB200" t="str">
            <v>関連事業部</v>
          </cell>
          <cell r="AC200" t="str">
            <v>別紙</v>
          </cell>
          <cell r="AD200" t="str">
            <v>商船三井テクノトレード(株）関連事業部</v>
          </cell>
          <cell r="AE200" t="str">
            <v>FAXで</v>
          </cell>
          <cell r="AF200" t="str">
            <v>03-6367-5525</v>
          </cell>
          <cell r="AG200" t="str">
            <v>商品発送後、ご依頼主様宛に関連事業部より請求書を送りますので、お振込ください。</v>
          </cell>
          <cell r="AH200" t="str">
            <v>○</v>
          </cell>
          <cell r="AI200" t="str">
            <v>○</v>
          </cell>
          <cell r="AJ200" t="str">
            <v>商船三井テクノトレード（株）関連事業部</v>
          </cell>
          <cell r="AK200" t="str">
            <v>粂田</v>
          </cell>
          <cell r="AL200" t="str">
            <v>〒101-0054　東京都千代田区神田錦町２-２-１ KANDA SQUARE 18階</v>
          </cell>
          <cell r="AM200" t="str">
            <v>03-6367-5483</v>
          </cell>
          <cell r="AN200" t="str">
            <v>○</v>
          </cell>
          <cell r="AO200">
            <v>30</v>
          </cell>
          <cell r="AP200">
            <v>20</v>
          </cell>
          <cell r="AQ200">
            <v>880</v>
          </cell>
          <cell r="AR200" t="str">
            <v>する</v>
          </cell>
          <cell r="AS200">
            <v>6</v>
          </cell>
          <cell r="AT200">
            <v>11</v>
          </cell>
          <cell r="AU200" t="str">
            <v>グループ会社用申込書</v>
          </cell>
          <cell r="AV200" t="str">
            <v/>
          </cell>
          <cell r="AW200" t="str">
            <v/>
          </cell>
          <cell r="AX200" t="str">
            <v/>
          </cell>
        </row>
        <row r="201">
          <cell r="A201" t="str">
            <v>6802-1</v>
          </cell>
          <cell r="B201" t="str">
            <v>04-6802-1</v>
          </cell>
          <cell r="E201" t="str">
            <v>棚橋</v>
          </cell>
          <cell r="F201" t="str">
            <v>6802-1</v>
          </cell>
          <cell r="G201" t="str">
            <v>松柏会</v>
          </cell>
          <cell r="H201">
            <v>52</v>
          </cell>
          <cell r="I201" t="str">
            <v>○</v>
          </cell>
          <cell r="J201" t="str">
            <v>○</v>
          </cell>
          <cell r="K201" t="str">
            <v>ﾌｫｰﾏｯﾄ</v>
          </cell>
          <cell r="L201" t="str">
            <v>問合2段+自家用</v>
          </cell>
          <cell r="M201" t="str">
            <v>ﾌｫｰﾏｯﾄ</v>
          </cell>
          <cell r="N201" t="str">
            <v>問合2段+自家用</v>
          </cell>
          <cell r="O201" t="str">
            <v>変更しない</v>
          </cell>
          <cell r="P201" t="str">
            <v>変更する</v>
          </cell>
          <cell r="Q201" t="str">
            <v>変更する</v>
          </cell>
          <cell r="R201" t="str">
            <v>×</v>
          </cell>
          <cell r="S201" t="str">
            <v>必要なし</v>
          </cell>
          <cell r="U201" t="str">
            <v>必要なし</v>
          </cell>
          <cell r="W201" t="str">
            <v>必要なし</v>
          </cell>
          <cell r="Y201" t="str">
            <v>松柏会会員の皆様へ</v>
          </cell>
          <cell r="AA201" t="str">
            <v>商船三井テクノトレ－ド株式会社</v>
          </cell>
          <cell r="AB201" t="str">
            <v>関連事業部</v>
          </cell>
          <cell r="AC201" t="str">
            <v>別紙</v>
          </cell>
          <cell r="AD201" t="str">
            <v>商船三井テクノトレード(株）関連事業部</v>
          </cell>
          <cell r="AE201" t="str">
            <v>FAXで</v>
          </cell>
          <cell r="AF201" t="str">
            <v>03-6367-5525</v>
          </cell>
          <cell r="AG201" t="str">
            <v>商品発送後、ご依頼主様宛に関連事業部より請求書を送りますので、お振込ください。</v>
          </cell>
          <cell r="AH201" t="str">
            <v>○</v>
          </cell>
          <cell r="AI201" t="str">
            <v>○</v>
          </cell>
          <cell r="AJ201" t="str">
            <v>商船三井テクノトレード（株）関連事業部</v>
          </cell>
          <cell r="AK201" t="str">
            <v>粂田</v>
          </cell>
          <cell r="AL201" t="str">
            <v>〒101-0054　東京都千代田区神田錦町２-２-１ KANDA SQUARE 18階</v>
          </cell>
          <cell r="AM201" t="str">
            <v>03-6367-5483</v>
          </cell>
          <cell r="AN201" t="str">
            <v>○</v>
          </cell>
          <cell r="AO201">
            <v>30</v>
          </cell>
          <cell r="AP201">
            <v>20</v>
          </cell>
          <cell r="AQ201">
            <v>880</v>
          </cell>
          <cell r="AR201" t="str">
            <v>する</v>
          </cell>
          <cell r="AS201">
            <v>6</v>
          </cell>
          <cell r="AT201">
            <v>11</v>
          </cell>
          <cell r="AU201" t="str">
            <v>松柏会会員様用申込書</v>
          </cell>
          <cell r="AV201" t="str">
            <v/>
          </cell>
          <cell r="AW201" t="str">
            <v/>
          </cell>
          <cell r="AX201" t="str">
            <v/>
          </cell>
        </row>
        <row r="202">
          <cell r="A202" t="str">
            <v>6802-9</v>
          </cell>
          <cell r="B202" t="str">
            <v>04-6802-9</v>
          </cell>
          <cell r="E202" t="str">
            <v>棚橋</v>
          </cell>
          <cell r="F202" t="str">
            <v>6802-9</v>
          </cell>
          <cell r="G202" t="str">
            <v>グリーンシッピング株式会社代表取締役社長　遠藤　浩二</v>
          </cell>
          <cell r="H202">
            <v>1</v>
          </cell>
          <cell r="I202" t="str">
            <v>○</v>
          </cell>
          <cell r="J202" t="str">
            <v>○</v>
          </cell>
          <cell r="K202" t="str">
            <v>*</v>
          </cell>
          <cell r="L202" t="str">
            <v>通常+自家用</v>
          </cell>
          <cell r="M202" t="str">
            <v>*</v>
          </cell>
          <cell r="N202" t="str">
            <v>問合2段+自家用</v>
          </cell>
          <cell r="O202" t="str">
            <v>変更しない</v>
          </cell>
          <cell r="P202" t="str">
            <v>変更する</v>
          </cell>
          <cell r="Q202" t="str">
            <v>変更する</v>
          </cell>
          <cell r="R202" t="str">
            <v>×</v>
          </cell>
          <cell r="S202" t="str">
            <v>ﾌｫｰﾏｯﾄ</v>
          </cell>
          <cell r="T202" t="str">
            <v>通常</v>
          </cell>
          <cell r="U202" t="str">
            <v>ﾌｫｰﾏｯﾄ</v>
          </cell>
          <cell r="V202" t="str">
            <v>通常</v>
          </cell>
          <cell r="W202" t="str">
            <v>ﾌｫｰﾏｯﾄ</v>
          </cell>
          <cell r="X202" t="str">
            <v>通常</v>
          </cell>
          <cell r="Y202" t="str">
            <v>商船三井グループの皆様へ</v>
          </cell>
          <cell r="AA202" t="str">
            <v>商船三井テクノトレ－ド株式会社</v>
          </cell>
          <cell r="AB202" t="str">
            <v>関連事業部</v>
          </cell>
          <cell r="AC202" t="str">
            <v>別紙</v>
          </cell>
          <cell r="AD202" t="str">
            <v>商船三井テクノトレード(株）関連事業部</v>
          </cell>
          <cell r="AE202" t="str">
            <v>FAXで</v>
          </cell>
          <cell r="AF202" t="str">
            <v>03-6367-5525</v>
          </cell>
          <cell r="AG202" t="str">
            <v>商品発送後、ご依頼主様宛に関連事業部より請求書を送りますので、お振込ください。</v>
          </cell>
          <cell r="AH202" t="str">
            <v>○</v>
          </cell>
          <cell r="AI202" t="str">
            <v>○</v>
          </cell>
          <cell r="AJ202" t="str">
            <v>商船三井テクノトレード（株）関連事業部</v>
          </cell>
          <cell r="AK202" t="str">
            <v>粂田</v>
          </cell>
          <cell r="AL202" t="str">
            <v>〒101-0054　東京都千代田区神田錦町２-２-１ KANDA SQUARE 18階</v>
          </cell>
          <cell r="AM202" t="str">
            <v>03-6367-5483</v>
          </cell>
          <cell r="AN202" t="str">
            <v>○</v>
          </cell>
          <cell r="AO202">
            <v>30</v>
          </cell>
          <cell r="AP202">
            <v>20</v>
          </cell>
          <cell r="AQ202">
            <v>880</v>
          </cell>
          <cell r="AR202" t="str">
            <v>する</v>
          </cell>
          <cell r="AS202">
            <v>6</v>
          </cell>
          <cell r="AT202">
            <v>11</v>
          </cell>
          <cell r="AU202" t="str">
            <v>中部電気管理技術者協会</v>
          </cell>
          <cell r="AV202" t="str">
            <v>16</v>
          </cell>
          <cell r="AW202" t="str">
            <v/>
          </cell>
          <cell r="AX202" t="str">
            <v/>
          </cell>
        </row>
        <row r="203">
          <cell r="A203" t="str">
            <v>6879</v>
          </cell>
          <cell r="B203" t="str">
            <v>04-6879</v>
          </cell>
          <cell r="E203" t="str">
            <v>棚橋</v>
          </cell>
          <cell r="F203" t="str">
            <v>6879-0</v>
          </cell>
          <cell r="G203" t="str">
            <v>中部電気管理技術者協会</v>
          </cell>
          <cell r="H203">
            <v>15</v>
          </cell>
          <cell r="I203" t="str">
            <v>○</v>
          </cell>
          <cell r="J203" t="str">
            <v>○</v>
          </cell>
          <cell r="K203" t="str">
            <v>ﾌｫｰﾏｯﾄ</v>
          </cell>
          <cell r="L203" t="str">
            <v>通常+自家用</v>
          </cell>
          <cell r="M203" t="str">
            <v>ﾌｫｰﾏｯﾄ</v>
          </cell>
          <cell r="N203" t="str">
            <v>通常+自家用</v>
          </cell>
          <cell r="O203" t="str">
            <v>変更しない</v>
          </cell>
          <cell r="P203" t="str">
            <v>変更しない</v>
          </cell>
          <cell r="Q203" t="str">
            <v>変更しない</v>
          </cell>
          <cell r="R203" t="str">
            <v>○</v>
          </cell>
          <cell r="S203" t="str">
            <v>ﾌｫｰﾏｯﾄ</v>
          </cell>
          <cell r="T203" t="str">
            <v>通常</v>
          </cell>
          <cell r="U203" t="str">
            <v>ﾌｫｰﾏｯﾄ</v>
          </cell>
          <cell r="V203" t="str">
            <v>通常</v>
          </cell>
          <cell r="W203" t="str">
            <v>ﾌｫｰﾏｯﾄ</v>
          </cell>
          <cell r="X203" t="str">
            <v>通常</v>
          </cell>
          <cell r="Y203" t="str">
            <v>中部電気管理技術者協会会員の皆様へ</v>
          </cell>
          <cell r="Z203" t="str">
            <v>★ご自宅お届けは送料無料★</v>
          </cell>
          <cell r="AA203" t="str">
            <v/>
          </cell>
          <cell r="AB203" t="str">
            <v>賛助会員　丸大食品株式会社</v>
          </cell>
          <cell r="AC203" t="str">
            <v>裏面</v>
          </cell>
          <cell r="AD203" t="str">
            <v>○</v>
          </cell>
          <cell r="AE203" t="str">
            <v>FAXにて</v>
          </cell>
          <cell r="AF203" t="str">
            <v>○</v>
          </cell>
          <cell r="AG203" t="str">
            <v>○</v>
          </cell>
          <cell r="AH203" t="str">
            <v>○</v>
          </cell>
          <cell r="AI203" t="str">
            <v>○</v>
          </cell>
          <cell r="AJ203" t="str">
            <v>○</v>
          </cell>
          <cell r="AK203" t="str">
            <v>○</v>
          </cell>
          <cell r="AL203" t="str">
            <v>○</v>
          </cell>
          <cell r="AM203" t="str">
            <v>○</v>
          </cell>
          <cell r="AN203" t="str">
            <v>○</v>
          </cell>
          <cell r="AO203">
            <v>30</v>
          </cell>
          <cell r="AP203">
            <v>20</v>
          </cell>
          <cell r="AQ203">
            <v>880</v>
          </cell>
          <cell r="AR203" t="str">
            <v>しない</v>
          </cell>
          <cell r="AS203">
            <v>6</v>
          </cell>
          <cell r="AT203">
            <v>11</v>
          </cell>
          <cell r="AU203" t="str">
            <v>中部電気管理技術者協会</v>
          </cell>
          <cell r="AV203" t="str">
            <v>16</v>
          </cell>
          <cell r="AW203" t="str">
            <v/>
          </cell>
          <cell r="AX203" t="str">
            <v/>
          </cell>
        </row>
        <row r="204">
          <cell r="A204" t="str">
            <v>6901</v>
          </cell>
          <cell r="B204" t="str">
            <v>04-6901</v>
          </cell>
          <cell r="E204" t="str">
            <v>棚橋</v>
          </cell>
          <cell r="F204" t="str">
            <v>6901-0</v>
          </cell>
          <cell r="G204" t="str">
            <v>片倉労働組合</v>
          </cell>
          <cell r="H204">
            <v>6</v>
          </cell>
          <cell r="I204" t="str">
            <v>○</v>
          </cell>
          <cell r="J204" t="str">
            <v>○</v>
          </cell>
          <cell r="K204" t="str">
            <v>ﾌｫｰﾏｯﾄ</v>
          </cell>
          <cell r="L204" t="str">
            <v>通常+自家用</v>
          </cell>
          <cell r="M204" t="str">
            <v>ﾌｫｰﾏｯﾄ</v>
          </cell>
          <cell r="N204" t="str">
            <v>通常+自家用</v>
          </cell>
          <cell r="O204" t="str">
            <v>変更しない</v>
          </cell>
          <cell r="P204" t="str">
            <v>変更しない</v>
          </cell>
          <cell r="Q204" t="str">
            <v>変更しない</v>
          </cell>
          <cell r="R204" t="str">
            <v>◎</v>
          </cell>
          <cell r="S204" t="str">
            <v>ﾌｫｰﾏｯﾄ</v>
          </cell>
          <cell r="T204" t="str">
            <v>通常</v>
          </cell>
          <cell r="U204" t="str">
            <v>ﾌｫｰﾏｯﾄ</v>
          </cell>
          <cell r="V204" t="str">
            <v>通常</v>
          </cell>
          <cell r="W204" t="str">
            <v>ﾌｫｰﾏｯﾄ</v>
          </cell>
          <cell r="X204" t="str">
            <v>通常</v>
          </cell>
          <cell r="Y204" t="str">
            <v>片倉労働組合の皆様へ</v>
          </cell>
          <cell r="Z204" t="str">
            <v>★ご自宅お届けは送料無料★</v>
          </cell>
          <cell r="AA204" t="str">
            <v/>
          </cell>
          <cell r="AB204" t="str">
            <v>丸大食品株式会社</v>
          </cell>
          <cell r="AC204" t="str">
            <v>裏面</v>
          </cell>
          <cell r="AD204" t="str">
            <v>○</v>
          </cell>
          <cell r="AE204" t="str">
            <v>FAX（郵送も可）にて</v>
          </cell>
          <cell r="AF204" t="str">
            <v>○</v>
          </cell>
          <cell r="AG204" t="str">
            <v>○</v>
          </cell>
          <cell r="AH204" t="str">
            <v>○</v>
          </cell>
          <cell r="AI204" t="str">
            <v>○</v>
          </cell>
          <cell r="AJ204" t="str">
            <v>○</v>
          </cell>
          <cell r="AK204" t="str">
            <v>○</v>
          </cell>
          <cell r="AL204" t="str">
            <v>○</v>
          </cell>
          <cell r="AM204" t="str">
            <v>○</v>
          </cell>
          <cell r="AN204" t="str">
            <v>○</v>
          </cell>
          <cell r="AO204">
            <v>35</v>
          </cell>
          <cell r="AP204">
            <v>20</v>
          </cell>
          <cell r="AQ204">
            <v>880</v>
          </cell>
          <cell r="AR204" t="str">
            <v>する</v>
          </cell>
          <cell r="AS204">
            <v>6</v>
          </cell>
          <cell r="AT204">
            <v>11</v>
          </cell>
          <cell r="AU204" t="str">
            <v>片倉労働組合</v>
          </cell>
          <cell r="AV204" t="str">
            <v>20</v>
          </cell>
          <cell r="AW204" t="str">
            <v>支部名</v>
          </cell>
          <cell r="AX204" t="str">
            <v/>
          </cell>
        </row>
        <row r="205">
          <cell r="A205" t="str">
            <v>6968</v>
          </cell>
          <cell r="B205" t="str">
            <v>04-6968</v>
          </cell>
          <cell r="E205" t="str">
            <v>棚橋</v>
          </cell>
          <cell r="F205" t="str">
            <v>6968-0</v>
          </cell>
          <cell r="G205" t="str">
            <v>関東ネオン業協同組合</v>
          </cell>
          <cell r="H205">
            <v>5</v>
          </cell>
          <cell r="I205" t="str">
            <v>○</v>
          </cell>
          <cell r="J205" t="str">
            <v>○</v>
          </cell>
          <cell r="K205" t="str">
            <v>ﾌｫｰﾏｯﾄ</v>
          </cell>
          <cell r="L205" t="str">
            <v>通常+自家用</v>
          </cell>
          <cell r="M205" t="str">
            <v>ﾌｫｰﾏｯﾄ</v>
          </cell>
          <cell r="N205" t="str">
            <v>通常+自家用</v>
          </cell>
          <cell r="O205" t="str">
            <v>変更しない</v>
          </cell>
          <cell r="P205" t="str">
            <v>変更しない</v>
          </cell>
          <cell r="Q205" t="str">
            <v>変更しない</v>
          </cell>
          <cell r="R205" t="str">
            <v>○</v>
          </cell>
          <cell r="S205" t="str">
            <v>ﾌｫｰﾏｯﾄ</v>
          </cell>
          <cell r="T205" t="str">
            <v>通常</v>
          </cell>
          <cell r="U205" t="str">
            <v>ﾌｫｰﾏｯﾄ</v>
          </cell>
          <cell r="V205" t="str">
            <v>通常</v>
          </cell>
          <cell r="W205" t="str">
            <v>ﾌｫｰﾏｯﾄ</v>
          </cell>
          <cell r="X205" t="str">
            <v>通常</v>
          </cell>
          <cell r="Y205" t="str">
            <v>関東ネオン業協同組合の皆様へ</v>
          </cell>
          <cell r="Z205" t="str">
            <v/>
          </cell>
          <cell r="AA205" t="str">
            <v/>
          </cell>
          <cell r="AB205" t="str">
            <v>丸大食品株式会社</v>
          </cell>
          <cell r="AC205" t="str">
            <v>裏面</v>
          </cell>
          <cell r="AD205" t="str">
            <v>○</v>
          </cell>
          <cell r="AE205" t="str">
            <v>FAXにて</v>
          </cell>
          <cell r="AF205" t="str">
            <v>○</v>
          </cell>
          <cell r="AG205" t="str">
            <v>○</v>
          </cell>
          <cell r="AH205" t="str">
            <v>○</v>
          </cell>
          <cell r="AI205" t="str">
            <v>○</v>
          </cell>
          <cell r="AJ205" t="str">
            <v>○</v>
          </cell>
          <cell r="AK205" t="str">
            <v>○</v>
          </cell>
          <cell r="AL205" t="str">
            <v>○</v>
          </cell>
          <cell r="AM205" t="str">
            <v>○</v>
          </cell>
          <cell r="AN205" t="str">
            <v>○</v>
          </cell>
          <cell r="AO205">
            <v>30</v>
          </cell>
          <cell r="AP205">
            <v>20</v>
          </cell>
          <cell r="AQ205">
            <v>880</v>
          </cell>
          <cell r="AR205" t="str">
            <v>しない</v>
          </cell>
          <cell r="AS205">
            <v>6</v>
          </cell>
          <cell r="AT205">
            <v>11</v>
          </cell>
          <cell r="AU205" t="str">
            <v>関東ネオン業協同組合</v>
          </cell>
          <cell r="AV205" t="str">
            <v>18</v>
          </cell>
          <cell r="AW205" t="str">
            <v/>
          </cell>
          <cell r="AX205" t="str">
            <v/>
          </cell>
        </row>
        <row r="206">
          <cell r="A206" t="str">
            <v>6968-3</v>
          </cell>
          <cell r="B206" t="str">
            <v>04-6968-3</v>
          </cell>
          <cell r="E206" t="str">
            <v>棚橋</v>
          </cell>
          <cell r="F206" t="str">
            <v>6968-3</v>
          </cell>
          <cell r="G206" t="str">
            <v>株式会社　協同工芸社</v>
          </cell>
          <cell r="H206">
            <v>1</v>
          </cell>
          <cell r="I206" t="str">
            <v>○</v>
          </cell>
          <cell r="J206" t="str">
            <v>○</v>
          </cell>
          <cell r="K206" t="str">
            <v>ﾌｫｰﾏｯﾄ</v>
          </cell>
          <cell r="L206" t="str">
            <v>通常+自家用</v>
          </cell>
          <cell r="M206" t="str">
            <v>ﾌｫｰﾏｯﾄ</v>
          </cell>
          <cell r="N206" t="str">
            <v>通常+自家用</v>
          </cell>
          <cell r="O206" t="str">
            <v>変更しない</v>
          </cell>
          <cell r="P206" t="str">
            <v>変更しない</v>
          </cell>
          <cell r="Q206" t="str">
            <v>変更しない</v>
          </cell>
          <cell r="R206" t="str">
            <v>×</v>
          </cell>
          <cell r="S206" t="str">
            <v>必要なし</v>
          </cell>
          <cell r="U206" t="str">
            <v>必要なし</v>
          </cell>
          <cell r="W206" t="str">
            <v>必要なし</v>
          </cell>
          <cell r="Y206" t="str">
            <v>株式会社　協同工芸社様</v>
          </cell>
          <cell r="Z206" t="str">
            <v/>
          </cell>
          <cell r="AA206" t="str">
            <v/>
          </cell>
          <cell r="AB206" t="str">
            <v>丸大食品株式会社</v>
          </cell>
          <cell r="AC206" t="str">
            <v>裏面</v>
          </cell>
          <cell r="AD206" t="str">
            <v>○</v>
          </cell>
          <cell r="AE206" t="str">
            <v>FAXにて</v>
          </cell>
          <cell r="AF206" t="str">
            <v>○</v>
          </cell>
          <cell r="AG206" t="str">
            <v>○</v>
          </cell>
          <cell r="AH206" t="str">
            <v>○</v>
          </cell>
          <cell r="AI206" t="str">
            <v>○</v>
          </cell>
          <cell r="AJ206" t="str">
            <v>○</v>
          </cell>
          <cell r="AK206" t="str">
            <v>○</v>
          </cell>
          <cell r="AL206" t="str">
            <v>○</v>
          </cell>
          <cell r="AM206" t="str">
            <v>○</v>
          </cell>
          <cell r="AN206" t="str">
            <v>○</v>
          </cell>
          <cell r="AO206">
            <v>30</v>
          </cell>
          <cell r="AP206">
            <v>20</v>
          </cell>
          <cell r="AQ206">
            <v>880</v>
          </cell>
          <cell r="AR206" t="str">
            <v>しない</v>
          </cell>
          <cell r="AS206" t="str">
            <v/>
          </cell>
          <cell r="AT206">
            <v>10</v>
          </cell>
          <cell r="AU206" t="str">
            <v/>
          </cell>
          <cell r="AV206" t="str">
            <v/>
          </cell>
          <cell r="AW206" t="str">
            <v/>
          </cell>
          <cell r="AX206" t="str">
            <v/>
          </cell>
        </row>
        <row r="207">
          <cell r="A207" t="str">
            <v>7000</v>
          </cell>
          <cell r="B207" t="str">
            <v>04-7000</v>
          </cell>
          <cell r="E207" t="str">
            <v>棚橋</v>
          </cell>
          <cell r="F207" t="str">
            <v>7000-0</v>
          </cell>
          <cell r="G207" t="str">
            <v>DM04・650</v>
          </cell>
          <cell r="H207">
            <v>333</v>
          </cell>
          <cell r="I207" t="str">
            <v>○</v>
          </cell>
          <cell r="J207" t="str">
            <v>○</v>
          </cell>
          <cell r="K207" t="str">
            <v>ﾌｫｰﾏｯﾄ</v>
          </cell>
          <cell r="L207" t="str">
            <v>企業名なし(880)</v>
          </cell>
          <cell r="M207" t="str">
            <v>ﾌｫｰﾏｯﾄ</v>
          </cell>
          <cell r="N207" t="str">
            <v>企業名なし(880)</v>
          </cell>
          <cell r="O207" t="str">
            <v>変更しない</v>
          </cell>
          <cell r="P207" t="str">
            <v>変更しない</v>
          </cell>
          <cell r="Q207" t="str">
            <v>変更しない</v>
          </cell>
          <cell r="R207" t="str">
            <v>×</v>
          </cell>
          <cell r="S207" t="str">
            <v>必要なし</v>
          </cell>
          <cell r="U207" t="str">
            <v>必要なし</v>
          </cell>
          <cell r="W207" t="str">
            <v>必要なし</v>
          </cell>
          <cell r="Y207" t="str">
            <v>お客様各位</v>
          </cell>
          <cell r="AA207" t="str">
            <v/>
          </cell>
          <cell r="AB207" t="str">
            <v>丸大食品株式会社</v>
          </cell>
          <cell r="AC207" t="str">
            <v>裏面</v>
          </cell>
          <cell r="AD207" t="str">
            <v>○</v>
          </cell>
          <cell r="AE207" t="str">
            <v>FAXにて</v>
          </cell>
          <cell r="AF207" t="str">
            <v>○</v>
          </cell>
          <cell r="AG207" t="str">
            <v>○</v>
          </cell>
          <cell r="AH207" t="str">
            <v>○</v>
          </cell>
          <cell r="AI207" t="str">
            <v>○</v>
          </cell>
          <cell r="AJ207" t="str">
            <v>○</v>
          </cell>
          <cell r="AK207" t="str">
            <v>○</v>
          </cell>
          <cell r="AL207" t="str">
            <v>○</v>
          </cell>
          <cell r="AM207" t="str">
            <v>○</v>
          </cell>
          <cell r="AN207" t="str">
            <v>○</v>
          </cell>
          <cell r="AO207">
            <v>30</v>
          </cell>
          <cell r="AP207">
            <v>20</v>
          </cell>
          <cell r="AQ207">
            <v>880</v>
          </cell>
          <cell r="AR207" t="str">
            <v>しない</v>
          </cell>
          <cell r="AS207">
            <v>6</v>
          </cell>
          <cell r="AT207" t="str">
            <v/>
          </cell>
          <cell r="AU207" t="str">
            <v/>
          </cell>
          <cell r="AV207" t="str">
            <v/>
          </cell>
          <cell r="AW207" t="str">
            <v/>
          </cell>
          <cell r="AX207" t="str">
            <v/>
          </cell>
        </row>
        <row r="208">
          <cell r="A208" t="str">
            <v>7000-1</v>
          </cell>
          <cell r="B208" t="str">
            <v>04-7000-1</v>
          </cell>
          <cell r="E208" t="str">
            <v>棚橋</v>
          </cell>
          <cell r="F208" t="str">
            <v>7000-1</v>
          </cell>
          <cell r="G208" t="str">
            <v>東化研株式会社</v>
          </cell>
          <cell r="H208">
            <v>1</v>
          </cell>
          <cell r="I208" t="str">
            <v>○</v>
          </cell>
          <cell r="J208" t="str">
            <v>○</v>
          </cell>
          <cell r="K208" t="str">
            <v>ﾌｫｰﾏｯﾄ</v>
          </cell>
          <cell r="L208" t="str">
            <v>通常+自家用</v>
          </cell>
          <cell r="M208" t="str">
            <v>ﾌｫｰﾏｯﾄ</v>
          </cell>
          <cell r="N208" t="str">
            <v>通常+自家用</v>
          </cell>
          <cell r="O208" t="str">
            <v>変更しない</v>
          </cell>
          <cell r="P208" t="str">
            <v>変更しない</v>
          </cell>
          <cell r="Q208" t="str">
            <v>変更しない</v>
          </cell>
          <cell r="R208" t="str">
            <v>×</v>
          </cell>
          <cell r="S208" t="str">
            <v>必要なし</v>
          </cell>
          <cell r="U208" t="str">
            <v>必要なし</v>
          </cell>
          <cell r="W208" t="str">
            <v>必要なし</v>
          </cell>
          <cell r="Y208" t="str">
            <v>東化研株式会社　様</v>
          </cell>
          <cell r="AB208" t="str">
            <v>丸大食品株式会社</v>
          </cell>
          <cell r="AC208" t="str">
            <v>裏面</v>
          </cell>
          <cell r="AD208" t="str">
            <v>○</v>
          </cell>
          <cell r="AF208" t="str">
            <v>○</v>
          </cell>
          <cell r="AG208" t="str">
            <v>○</v>
          </cell>
          <cell r="AH208" t="str">
            <v>○</v>
          </cell>
          <cell r="AI208" t="str">
            <v>○</v>
          </cell>
          <cell r="AJ208" t="str">
            <v>○</v>
          </cell>
          <cell r="AK208" t="str">
            <v>○</v>
          </cell>
          <cell r="AL208" t="str">
            <v>○</v>
          </cell>
          <cell r="AM208" t="str">
            <v>○</v>
          </cell>
          <cell r="AN208" t="str">
            <v>○</v>
          </cell>
          <cell r="AO208">
            <v>30</v>
          </cell>
          <cell r="AP208">
            <v>20</v>
          </cell>
          <cell r="AQ208">
            <v>770</v>
          </cell>
          <cell r="AR208" t="str">
            <v>しない</v>
          </cell>
        </row>
        <row r="209">
          <cell r="A209" t="str">
            <v>7000-9</v>
          </cell>
          <cell r="B209" t="str">
            <v>04-7000-9</v>
          </cell>
          <cell r="E209" t="str">
            <v>棚橋</v>
          </cell>
          <cell r="F209" t="str">
            <v>7000-9</v>
          </cell>
          <cell r="G209" t="str">
            <v>長谷川　晥</v>
          </cell>
          <cell r="H209">
            <v>1</v>
          </cell>
          <cell r="I209" t="str">
            <v>○</v>
          </cell>
          <cell r="J209" t="str">
            <v>○</v>
          </cell>
          <cell r="K209" t="str">
            <v>ﾌｫｰﾏｯﾄ</v>
          </cell>
          <cell r="L209" t="str">
            <v>企業名なし(880)</v>
          </cell>
          <cell r="M209" t="str">
            <v>ﾌｫｰﾏｯﾄ</v>
          </cell>
          <cell r="N209" t="str">
            <v>通常+自家用</v>
          </cell>
          <cell r="O209" t="str">
            <v>変更しない</v>
          </cell>
          <cell r="P209" t="str">
            <v>変更しない</v>
          </cell>
          <cell r="Q209" t="str">
            <v>変更しない</v>
          </cell>
          <cell r="R209" t="str">
            <v>×</v>
          </cell>
          <cell r="S209" t="str">
            <v>必要なし</v>
          </cell>
          <cell r="T209" t="str">
            <v>通常</v>
          </cell>
          <cell r="U209" t="str">
            <v>必要なし</v>
          </cell>
          <cell r="V209" t="str">
            <v>通常</v>
          </cell>
          <cell r="W209" t="str">
            <v>必要なし</v>
          </cell>
          <cell r="X209" t="str">
            <v>通常</v>
          </cell>
          <cell r="Y209" t="str">
            <v>長谷川　様</v>
          </cell>
          <cell r="AA209" t="str">
            <v/>
          </cell>
          <cell r="AB209" t="str">
            <v>丸大食品株式会社</v>
          </cell>
          <cell r="AC209" t="str">
            <v>裏面</v>
          </cell>
          <cell r="AD209" t="str">
            <v>○</v>
          </cell>
          <cell r="AE209" t="str">
            <v>FAXにて</v>
          </cell>
          <cell r="AF209" t="str">
            <v>○</v>
          </cell>
          <cell r="AG209" t="str">
            <v>○</v>
          </cell>
          <cell r="AH209" t="str">
            <v>○</v>
          </cell>
          <cell r="AI209" t="str">
            <v>○</v>
          </cell>
          <cell r="AJ209" t="str">
            <v>○</v>
          </cell>
          <cell r="AK209" t="str">
            <v>○</v>
          </cell>
          <cell r="AL209" t="str">
            <v>○</v>
          </cell>
          <cell r="AM209" t="str">
            <v>○</v>
          </cell>
          <cell r="AN209" t="str">
            <v>○</v>
          </cell>
          <cell r="AO209">
            <v>30</v>
          </cell>
          <cell r="AP209">
            <v>20</v>
          </cell>
          <cell r="AQ209">
            <v>880</v>
          </cell>
          <cell r="AR209" t="str">
            <v>しない</v>
          </cell>
          <cell r="AS209">
            <v>6</v>
          </cell>
          <cell r="AT209">
            <v>10</v>
          </cell>
          <cell r="AU209" t="str">
            <v>蒲田料理飲食協同組合</v>
          </cell>
          <cell r="AV209" t="str">
            <v>16</v>
          </cell>
          <cell r="AW209" t="str">
            <v/>
          </cell>
          <cell r="AX209" t="str">
            <v/>
          </cell>
        </row>
        <row r="210">
          <cell r="A210" t="str">
            <v>7005</v>
          </cell>
          <cell r="B210" t="str">
            <v>04-7005</v>
          </cell>
          <cell r="E210" t="str">
            <v>棚橋</v>
          </cell>
          <cell r="F210" t="str">
            <v>7005-0</v>
          </cell>
          <cell r="G210" t="str">
            <v>蒲田料理飲食協同組合</v>
          </cell>
          <cell r="H210">
            <v>1</v>
          </cell>
          <cell r="I210" t="str">
            <v>○</v>
          </cell>
          <cell r="J210" t="str">
            <v>○</v>
          </cell>
          <cell r="K210" t="str">
            <v>ﾌｫｰﾏｯﾄ</v>
          </cell>
          <cell r="L210" t="str">
            <v>企業名なし(770)</v>
          </cell>
          <cell r="M210" t="str">
            <v>ﾌｫｰﾏｯﾄ</v>
          </cell>
          <cell r="N210" t="str">
            <v>企業名なし(770)</v>
          </cell>
          <cell r="O210" t="str">
            <v>変更しない</v>
          </cell>
          <cell r="P210" t="str">
            <v>変更しない</v>
          </cell>
          <cell r="Q210" t="str">
            <v>変更しない</v>
          </cell>
          <cell r="R210" t="str">
            <v>○</v>
          </cell>
          <cell r="S210" t="str">
            <v>ﾌｫｰﾏｯﾄ</v>
          </cell>
          <cell r="T210" t="str">
            <v>通常</v>
          </cell>
          <cell r="U210" t="str">
            <v>ﾌｫｰﾏｯﾄ</v>
          </cell>
          <cell r="V210" t="str">
            <v>通常</v>
          </cell>
          <cell r="W210" t="str">
            <v>ﾌｫｰﾏｯﾄ</v>
          </cell>
          <cell r="X210" t="str">
            <v>通常</v>
          </cell>
          <cell r="Y210" t="str">
            <v>お客様各位</v>
          </cell>
          <cell r="AA210" t="str">
            <v/>
          </cell>
          <cell r="AB210" t="str">
            <v>丸大食品株式会社</v>
          </cell>
          <cell r="AC210" t="str">
            <v>裏面</v>
          </cell>
          <cell r="AD210" t="str">
            <v>○</v>
          </cell>
          <cell r="AE210" t="str">
            <v>FAXにて</v>
          </cell>
          <cell r="AF210" t="str">
            <v>○</v>
          </cell>
          <cell r="AG210" t="str">
            <v>○</v>
          </cell>
          <cell r="AH210" t="str">
            <v>○</v>
          </cell>
          <cell r="AI210" t="str">
            <v>○</v>
          </cell>
          <cell r="AJ210" t="str">
            <v>○</v>
          </cell>
          <cell r="AK210" t="str">
            <v>○</v>
          </cell>
          <cell r="AL210" t="str">
            <v>○</v>
          </cell>
          <cell r="AM210" t="str">
            <v>○</v>
          </cell>
          <cell r="AN210" t="str">
            <v>○</v>
          </cell>
          <cell r="AO210">
            <v>30</v>
          </cell>
          <cell r="AP210">
            <v>20</v>
          </cell>
          <cell r="AQ210">
            <v>770</v>
          </cell>
          <cell r="AR210" t="str">
            <v>しない</v>
          </cell>
          <cell r="AS210">
            <v>6</v>
          </cell>
          <cell r="AT210">
            <v>10</v>
          </cell>
          <cell r="AU210" t="str">
            <v>蒲田料理飲食協同組合</v>
          </cell>
          <cell r="AV210" t="str">
            <v>16</v>
          </cell>
          <cell r="AW210" t="str">
            <v/>
          </cell>
          <cell r="AX210" t="str">
            <v/>
          </cell>
        </row>
        <row r="211">
          <cell r="A211" t="str">
            <v>7005-1</v>
          </cell>
          <cell r="B211" t="str">
            <v>04-7005-1</v>
          </cell>
          <cell r="E211" t="str">
            <v>棚橋</v>
          </cell>
          <cell r="F211" t="str">
            <v>7005-1</v>
          </cell>
          <cell r="G211" t="str">
            <v>（有）東京亭</v>
          </cell>
          <cell r="H211">
            <v>1</v>
          </cell>
          <cell r="I211" t="str">
            <v>○</v>
          </cell>
          <cell r="J211" t="str">
            <v>○</v>
          </cell>
          <cell r="K211" t="str">
            <v>ﾌｫｰﾏｯﾄ</v>
          </cell>
          <cell r="L211" t="str">
            <v>通常+自家用</v>
          </cell>
          <cell r="M211" t="str">
            <v>ﾌｫｰﾏｯﾄ</v>
          </cell>
          <cell r="N211" t="str">
            <v>通常+自家用</v>
          </cell>
          <cell r="O211" t="str">
            <v>変更しない</v>
          </cell>
          <cell r="P211" t="str">
            <v>変更しない</v>
          </cell>
          <cell r="Q211" t="str">
            <v>変更しない</v>
          </cell>
          <cell r="R211" t="str">
            <v>×</v>
          </cell>
          <cell r="S211" t="str">
            <v>必要なし</v>
          </cell>
          <cell r="T211" t="str">
            <v>通常</v>
          </cell>
          <cell r="U211" t="str">
            <v>必要なし</v>
          </cell>
          <cell r="V211" t="str">
            <v>通常</v>
          </cell>
          <cell r="W211" t="str">
            <v>必要なし</v>
          </cell>
          <cell r="X211" t="str">
            <v>通常</v>
          </cell>
          <cell r="Y211" t="str">
            <v>有限会社　東京亭　様</v>
          </cell>
          <cell r="AA211" t="str">
            <v/>
          </cell>
          <cell r="AB211" t="str">
            <v>丸大食品株式会社</v>
          </cell>
          <cell r="AC211" t="str">
            <v>裏面</v>
          </cell>
          <cell r="AD211" t="str">
            <v>○</v>
          </cell>
          <cell r="AE211" t="str">
            <v>FAXにて</v>
          </cell>
          <cell r="AF211" t="str">
            <v>○</v>
          </cell>
          <cell r="AG211" t="str">
            <v>○</v>
          </cell>
          <cell r="AH211" t="str">
            <v>○</v>
          </cell>
          <cell r="AI211" t="str">
            <v>○</v>
          </cell>
          <cell r="AJ211" t="str">
            <v>○</v>
          </cell>
          <cell r="AK211" t="str">
            <v>○</v>
          </cell>
          <cell r="AL211" t="str">
            <v>○</v>
          </cell>
          <cell r="AM211" t="str">
            <v>○</v>
          </cell>
          <cell r="AN211" t="str">
            <v>○</v>
          </cell>
          <cell r="AO211">
            <v>30</v>
          </cell>
          <cell r="AP211">
            <v>20</v>
          </cell>
          <cell r="AQ211">
            <v>660</v>
          </cell>
          <cell r="AR211" t="str">
            <v>しない</v>
          </cell>
          <cell r="AS211">
            <v>6</v>
          </cell>
          <cell r="AT211">
            <v>10</v>
          </cell>
          <cell r="AU211" t="str">
            <v>東京都消防設備協同組合</v>
          </cell>
          <cell r="AV211" t="str">
            <v>16</v>
          </cell>
          <cell r="AW211" t="str">
            <v/>
          </cell>
          <cell r="AX211" t="str">
            <v/>
          </cell>
        </row>
        <row r="212">
          <cell r="A212" t="str">
            <v>7030</v>
          </cell>
          <cell r="B212" t="str">
            <v>04-7030</v>
          </cell>
          <cell r="E212" t="str">
            <v>棚橋</v>
          </cell>
          <cell r="F212" t="str">
            <v>7030-0</v>
          </cell>
          <cell r="G212" t="str">
            <v>東京都消防設備協同組合</v>
          </cell>
          <cell r="H212">
            <v>3</v>
          </cell>
          <cell r="I212" t="str">
            <v>○</v>
          </cell>
          <cell r="J212" t="str">
            <v>○</v>
          </cell>
          <cell r="K212" t="str">
            <v>ﾌｫｰﾏｯﾄ</v>
          </cell>
          <cell r="L212" t="str">
            <v>通常+自家用</v>
          </cell>
          <cell r="M212" t="str">
            <v>ﾌｫｰﾏｯﾄ</v>
          </cell>
          <cell r="N212" t="str">
            <v>通常+自家用</v>
          </cell>
          <cell r="O212" t="str">
            <v>変更しない</v>
          </cell>
          <cell r="P212" t="str">
            <v>変更しない</v>
          </cell>
          <cell r="Q212" t="str">
            <v>変更しない</v>
          </cell>
          <cell r="R212" t="str">
            <v>○</v>
          </cell>
          <cell r="S212" t="str">
            <v>ﾌｫｰﾏｯﾄ</v>
          </cell>
          <cell r="T212" t="str">
            <v>通常</v>
          </cell>
          <cell r="U212" t="str">
            <v>ﾌｫｰﾏｯﾄ</v>
          </cell>
          <cell r="V212" t="str">
            <v>通常</v>
          </cell>
          <cell r="W212" t="str">
            <v>ﾌｫｰﾏｯﾄ</v>
          </cell>
          <cell r="X212" t="str">
            <v>通常</v>
          </cell>
          <cell r="Y212" t="str">
            <v>東京都消防設備協同組合の皆様へ</v>
          </cell>
          <cell r="Z212" t="str">
            <v/>
          </cell>
          <cell r="AA212" t="str">
            <v/>
          </cell>
          <cell r="AB212" t="str">
            <v>丸大食品株式会社</v>
          </cell>
          <cell r="AC212" t="str">
            <v>裏面</v>
          </cell>
          <cell r="AD212" t="str">
            <v>○</v>
          </cell>
          <cell r="AE212" t="str">
            <v>FAXにて</v>
          </cell>
          <cell r="AF212" t="str">
            <v>○</v>
          </cell>
          <cell r="AG212" t="str">
            <v>○</v>
          </cell>
          <cell r="AH212" t="str">
            <v>○</v>
          </cell>
          <cell r="AI212" t="str">
            <v>○</v>
          </cell>
          <cell r="AJ212" t="str">
            <v>○</v>
          </cell>
          <cell r="AK212" t="str">
            <v>○</v>
          </cell>
          <cell r="AL212" t="str">
            <v>○</v>
          </cell>
          <cell r="AM212" t="str">
            <v>○</v>
          </cell>
          <cell r="AN212" t="str">
            <v>○</v>
          </cell>
          <cell r="AO212">
            <v>30</v>
          </cell>
          <cell r="AP212">
            <v>20</v>
          </cell>
          <cell r="AQ212">
            <v>880</v>
          </cell>
          <cell r="AR212" t="str">
            <v>しない</v>
          </cell>
          <cell r="AS212">
            <v>6</v>
          </cell>
          <cell r="AT212">
            <v>10</v>
          </cell>
          <cell r="AU212" t="str">
            <v>東京都消防設備協同組合</v>
          </cell>
          <cell r="AV212" t="str">
            <v>16</v>
          </cell>
          <cell r="AW212" t="str">
            <v/>
          </cell>
          <cell r="AX212" t="str">
            <v/>
          </cell>
        </row>
        <row r="213">
          <cell r="A213" t="str">
            <v>7030-2</v>
          </cell>
          <cell r="B213" t="str">
            <v>04-7030-2</v>
          </cell>
          <cell r="E213" t="str">
            <v>棚橋</v>
          </cell>
          <cell r="F213" t="str">
            <v>7030-2</v>
          </cell>
          <cell r="G213" t="str">
            <v>東武防災　株式会社</v>
          </cell>
          <cell r="H213">
            <v>1</v>
          </cell>
          <cell r="I213" t="str">
            <v>○</v>
          </cell>
          <cell r="J213" t="str">
            <v>○</v>
          </cell>
          <cell r="K213" t="str">
            <v>ﾌｫｰﾏｯﾄ</v>
          </cell>
          <cell r="L213" t="str">
            <v>通常+自家用</v>
          </cell>
          <cell r="M213" t="str">
            <v>ﾌｫｰﾏｯﾄ</v>
          </cell>
          <cell r="N213" t="str">
            <v>通常+自家用</v>
          </cell>
          <cell r="O213" t="str">
            <v>変更しない</v>
          </cell>
          <cell r="P213" t="str">
            <v>変更しない</v>
          </cell>
          <cell r="Q213" t="str">
            <v>変更しない</v>
          </cell>
          <cell r="R213" t="str">
            <v>×</v>
          </cell>
          <cell r="S213" t="str">
            <v>必要なし</v>
          </cell>
          <cell r="U213" t="str">
            <v>必要なし</v>
          </cell>
          <cell r="W213" t="str">
            <v>必要なし</v>
          </cell>
          <cell r="Y213" t="str">
            <v>東武防災株式会社様</v>
          </cell>
          <cell r="Z213" t="str">
            <v/>
          </cell>
          <cell r="AA213" t="str">
            <v/>
          </cell>
          <cell r="AB213" t="str">
            <v>丸大食品株式会社</v>
          </cell>
          <cell r="AC213" t="str">
            <v>裏面</v>
          </cell>
          <cell r="AD213" t="str">
            <v>○</v>
          </cell>
          <cell r="AE213" t="str">
            <v>FAXにて</v>
          </cell>
          <cell r="AF213" t="str">
            <v>○</v>
          </cell>
          <cell r="AG213" t="str">
            <v>○</v>
          </cell>
          <cell r="AH213" t="str">
            <v>○</v>
          </cell>
          <cell r="AI213" t="str">
            <v>○</v>
          </cell>
          <cell r="AJ213" t="str">
            <v>○</v>
          </cell>
          <cell r="AK213" t="str">
            <v>○</v>
          </cell>
          <cell r="AL213" t="str">
            <v>○</v>
          </cell>
          <cell r="AM213" t="str">
            <v>○</v>
          </cell>
          <cell r="AN213" t="str">
            <v>○</v>
          </cell>
          <cell r="AO213">
            <v>30</v>
          </cell>
          <cell r="AP213">
            <v>20</v>
          </cell>
          <cell r="AQ213">
            <v>583</v>
          </cell>
          <cell r="AR213" t="str">
            <v>しない</v>
          </cell>
          <cell r="AS213">
            <v>6</v>
          </cell>
          <cell r="AT213">
            <v>10</v>
          </cell>
          <cell r="AU213" t="str">
            <v/>
          </cell>
          <cell r="AV213" t="str">
            <v/>
          </cell>
          <cell r="AW213" t="str">
            <v/>
          </cell>
          <cell r="AX213" t="str">
            <v/>
          </cell>
        </row>
        <row r="214">
          <cell r="A214" t="str">
            <v>7030-6</v>
          </cell>
          <cell r="B214" t="str">
            <v>04-7030-6</v>
          </cell>
          <cell r="E214" t="str">
            <v>棚橋</v>
          </cell>
          <cell r="F214" t="str">
            <v>7030-6</v>
          </cell>
          <cell r="G214" t="str">
            <v>有限会社　みずほ綜合防災</v>
          </cell>
          <cell r="H214">
            <v>2</v>
          </cell>
          <cell r="I214" t="str">
            <v>○</v>
          </cell>
          <cell r="J214" t="str">
            <v>○</v>
          </cell>
          <cell r="K214" t="str">
            <v>ﾌｫｰﾏｯﾄ</v>
          </cell>
          <cell r="L214" t="str">
            <v>通常+自家用</v>
          </cell>
          <cell r="M214" t="str">
            <v>ﾌｫｰﾏｯﾄ</v>
          </cell>
          <cell r="N214" t="str">
            <v>通常+自家用</v>
          </cell>
          <cell r="O214" t="str">
            <v>変更しない</v>
          </cell>
          <cell r="P214" t="str">
            <v>変更しない</v>
          </cell>
          <cell r="Q214" t="str">
            <v>変更しない</v>
          </cell>
          <cell r="R214" t="str">
            <v>×</v>
          </cell>
          <cell r="S214" t="str">
            <v>必要なし</v>
          </cell>
          <cell r="T214" t="str">
            <v>通常</v>
          </cell>
          <cell r="U214" t="str">
            <v>必要なし</v>
          </cell>
          <cell r="V214" t="str">
            <v>通常</v>
          </cell>
          <cell r="W214" t="str">
            <v>必要なし</v>
          </cell>
          <cell r="X214" t="str">
            <v>通常</v>
          </cell>
          <cell r="Y214" t="str">
            <v>有限会社　みずほ綜合防災　様</v>
          </cell>
          <cell r="AA214" t="str">
            <v>協同組合ＤＤＫ</v>
          </cell>
          <cell r="AB214" t="str">
            <v>丸大食品株式会社</v>
          </cell>
          <cell r="AC214" t="str">
            <v>別紙</v>
          </cell>
          <cell r="AD214" t="str">
            <v>○</v>
          </cell>
          <cell r="AE214" t="str">
            <v>FAXにて</v>
          </cell>
          <cell r="AF214" t="str">
            <v>○</v>
          </cell>
          <cell r="AG214" t="str">
            <v>○</v>
          </cell>
          <cell r="AH214" t="str">
            <v>○</v>
          </cell>
          <cell r="AI214" t="str">
            <v>○</v>
          </cell>
          <cell r="AJ214" t="str">
            <v>○</v>
          </cell>
          <cell r="AK214" t="str">
            <v>○</v>
          </cell>
          <cell r="AL214" t="str">
            <v>○</v>
          </cell>
          <cell r="AM214" t="str">
            <v>○</v>
          </cell>
          <cell r="AN214" t="str">
            <v>○</v>
          </cell>
          <cell r="AO214">
            <v>30</v>
          </cell>
          <cell r="AP214">
            <v>20</v>
          </cell>
          <cell r="AQ214">
            <v>880</v>
          </cell>
          <cell r="AR214" t="str">
            <v>しない</v>
          </cell>
          <cell r="AS214">
            <v>5</v>
          </cell>
          <cell r="AT214">
            <v>10</v>
          </cell>
          <cell r="AU214" t="str">
            <v>協同組合 ＤＤＫ</v>
          </cell>
          <cell r="AV214" t="str">
            <v>22</v>
          </cell>
          <cell r="AW214" t="str">
            <v/>
          </cell>
          <cell r="AX214" t="str">
            <v/>
          </cell>
        </row>
        <row r="215">
          <cell r="A215" t="str">
            <v>7039</v>
          </cell>
          <cell r="B215" t="str">
            <v>04-7039</v>
          </cell>
          <cell r="E215" t="str">
            <v>棚橋</v>
          </cell>
          <cell r="F215" t="str">
            <v>7039-0</v>
          </cell>
          <cell r="G215" t="str">
            <v>協同組合ＤＤＫ</v>
          </cell>
          <cell r="H215">
            <v>18</v>
          </cell>
          <cell r="I215" t="str">
            <v>○</v>
          </cell>
          <cell r="J215" t="str">
            <v>○</v>
          </cell>
          <cell r="K215" t="str">
            <v>ﾌｫｰﾏｯﾄ</v>
          </cell>
          <cell r="L215" t="str">
            <v>通常+自家用</v>
          </cell>
          <cell r="M215" t="str">
            <v>ﾌｫｰﾏｯﾄ</v>
          </cell>
          <cell r="N215" t="str">
            <v>通常+自家用</v>
          </cell>
          <cell r="O215" t="str">
            <v>変更しない</v>
          </cell>
          <cell r="P215" t="str">
            <v>変更しない</v>
          </cell>
          <cell r="Q215" t="str">
            <v>変更しない</v>
          </cell>
          <cell r="R215" t="str">
            <v>◎</v>
          </cell>
          <cell r="S215" t="str">
            <v>ﾌｫｰﾏｯﾄ</v>
          </cell>
          <cell r="T215" t="str">
            <v>通常</v>
          </cell>
          <cell r="U215" t="str">
            <v>ﾌｫｰﾏｯﾄ</v>
          </cell>
          <cell r="V215" t="str">
            <v>通常</v>
          </cell>
          <cell r="W215" t="str">
            <v>ﾌｫｰﾏｯﾄ</v>
          </cell>
          <cell r="X215" t="str">
            <v>通常</v>
          </cell>
          <cell r="Y215" t="str">
            <v>株式会社　トッケン 様</v>
          </cell>
          <cell r="AA215" t="str">
            <v>協同組合ＤＤＫ</v>
          </cell>
          <cell r="AB215" t="str">
            <v>丸大食品株式会社</v>
          </cell>
          <cell r="AC215" t="str">
            <v>裏面</v>
          </cell>
          <cell r="AD215" t="str">
            <v>○</v>
          </cell>
          <cell r="AE215" t="str">
            <v>FAXにて</v>
          </cell>
          <cell r="AF215" t="str">
            <v>○</v>
          </cell>
          <cell r="AG215" t="str">
            <v>○</v>
          </cell>
          <cell r="AH215" t="str">
            <v>○</v>
          </cell>
          <cell r="AI215" t="str">
            <v>○</v>
          </cell>
          <cell r="AJ215" t="str">
            <v>○</v>
          </cell>
          <cell r="AK215" t="str">
            <v>○</v>
          </cell>
          <cell r="AL215" t="str">
            <v>○</v>
          </cell>
          <cell r="AM215" t="str">
            <v>○</v>
          </cell>
          <cell r="AN215" t="str">
            <v>○</v>
          </cell>
          <cell r="AO215">
            <v>30</v>
          </cell>
          <cell r="AP215">
            <v>20</v>
          </cell>
          <cell r="AQ215">
            <v>880</v>
          </cell>
          <cell r="AR215" t="str">
            <v>しない</v>
          </cell>
          <cell r="AS215">
            <v>6</v>
          </cell>
          <cell r="AT215">
            <v>11</v>
          </cell>
          <cell r="AU215" t="str">
            <v>協同組合 ＤＤＫ</v>
          </cell>
          <cell r="AV215" t="str">
            <v>22</v>
          </cell>
          <cell r="AW215" t="str">
            <v/>
          </cell>
          <cell r="AX215" t="str">
            <v/>
          </cell>
        </row>
        <row r="216">
          <cell r="A216" t="str">
            <v>7039-1</v>
          </cell>
          <cell r="B216" t="str">
            <v>04-7039-1</v>
          </cell>
          <cell r="E216" t="str">
            <v>棚橋</v>
          </cell>
          <cell r="F216" t="str">
            <v>7039-1</v>
          </cell>
          <cell r="G216" t="str">
            <v>（株）トッケン</v>
          </cell>
          <cell r="H216">
            <v>0</v>
          </cell>
          <cell r="I216" t="str">
            <v>○</v>
          </cell>
          <cell r="J216" t="str">
            <v>○</v>
          </cell>
          <cell r="K216" t="str">
            <v>ﾌｫｰﾏｯﾄ</v>
          </cell>
          <cell r="L216" t="str">
            <v>通常+自家用</v>
          </cell>
          <cell r="M216" t="str">
            <v>ﾌｫｰﾏｯﾄ</v>
          </cell>
          <cell r="N216" t="str">
            <v>通常+自家用</v>
          </cell>
          <cell r="O216" t="str">
            <v>変更しない</v>
          </cell>
          <cell r="P216" t="str">
            <v>変更しない</v>
          </cell>
          <cell r="Q216" t="str">
            <v>変更しない</v>
          </cell>
          <cell r="R216" t="str">
            <v>×</v>
          </cell>
          <cell r="S216" t="str">
            <v>必要なし</v>
          </cell>
          <cell r="U216" t="str">
            <v>必要なし</v>
          </cell>
          <cell r="W216" t="str">
            <v>必要なし</v>
          </cell>
          <cell r="Y216" t="str">
            <v>株式会社　トッケン 様</v>
          </cell>
          <cell r="AB216" t="str">
            <v>丸大食品株式会社</v>
          </cell>
          <cell r="AC216" t="str">
            <v>裏面</v>
          </cell>
          <cell r="AD216" t="str">
            <v>○</v>
          </cell>
          <cell r="AF216" t="str">
            <v>○</v>
          </cell>
          <cell r="AG216" t="str">
            <v>○</v>
          </cell>
          <cell r="AH216" t="str">
            <v>○</v>
          </cell>
          <cell r="AI216" t="str">
            <v>○</v>
          </cell>
          <cell r="AJ216" t="str">
            <v>○</v>
          </cell>
          <cell r="AK216" t="str">
            <v>○</v>
          </cell>
          <cell r="AL216" t="str">
            <v>○</v>
          </cell>
          <cell r="AM216" t="str">
            <v>○</v>
          </cell>
          <cell r="AN216" t="str">
            <v>○</v>
          </cell>
          <cell r="AO216">
            <v>30</v>
          </cell>
          <cell r="AP216">
            <v>20</v>
          </cell>
          <cell r="AQ216">
            <v>583</v>
          </cell>
          <cell r="AR216" t="str">
            <v>しない</v>
          </cell>
        </row>
        <row r="217">
          <cell r="A217" t="str">
            <v>7039-2</v>
          </cell>
          <cell r="B217" t="str">
            <v>04-7039-2</v>
          </cell>
          <cell r="E217" t="str">
            <v>棚橋</v>
          </cell>
          <cell r="F217" t="str">
            <v>7039-2</v>
          </cell>
          <cell r="G217" t="str">
            <v>（有）平成不動産センター</v>
          </cell>
          <cell r="H217">
            <v>1</v>
          </cell>
          <cell r="I217" t="str">
            <v>○</v>
          </cell>
          <cell r="J217" t="str">
            <v>○</v>
          </cell>
          <cell r="K217" t="str">
            <v>ﾌｫｰﾏｯﾄ</v>
          </cell>
          <cell r="L217" t="str">
            <v>通常+自家用</v>
          </cell>
          <cell r="M217" t="str">
            <v>ﾌｫｰﾏｯﾄ</v>
          </cell>
          <cell r="N217" t="str">
            <v>通常+自家用</v>
          </cell>
          <cell r="O217" t="str">
            <v>変更しない</v>
          </cell>
          <cell r="P217" t="str">
            <v>変更しない</v>
          </cell>
          <cell r="Q217" t="str">
            <v>変更しない</v>
          </cell>
          <cell r="R217" t="str">
            <v>×</v>
          </cell>
          <cell r="S217" t="str">
            <v>必要なし</v>
          </cell>
          <cell r="T217" t="str">
            <v>通常</v>
          </cell>
          <cell r="U217" t="str">
            <v>必要なし</v>
          </cell>
          <cell r="V217" t="str">
            <v>通常</v>
          </cell>
          <cell r="W217" t="str">
            <v>必要なし</v>
          </cell>
          <cell r="X217" t="str">
            <v>通常</v>
          </cell>
          <cell r="Y217" t="str">
            <v>平成不動産センター　様</v>
          </cell>
          <cell r="AA217" t="str">
            <v/>
          </cell>
          <cell r="AB217" t="str">
            <v>丸大食品株式会社</v>
          </cell>
          <cell r="AC217" t="str">
            <v>裏面</v>
          </cell>
          <cell r="AD217" t="str">
            <v>○</v>
          </cell>
          <cell r="AE217" t="str">
            <v>FAXにて</v>
          </cell>
          <cell r="AF217" t="str">
            <v>○</v>
          </cell>
          <cell r="AG217" t="str">
            <v>○</v>
          </cell>
          <cell r="AH217" t="str">
            <v>○</v>
          </cell>
          <cell r="AI217" t="str">
            <v>○</v>
          </cell>
          <cell r="AJ217" t="str">
            <v>○</v>
          </cell>
          <cell r="AK217" t="str">
            <v>○</v>
          </cell>
          <cell r="AL217" t="str">
            <v>○</v>
          </cell>
          <cell r="AM217" t="str">
            <v>○</v>
          </cell>
          <cell r="AN217" t="str">
            <v>○</v>
          </cell>
          <cell r="AO217">
            <v>30</v>
          </cell>
          <cell r="AP217">
            <v>20</v>
          </cell>
          <cell r="AQ217">
            <v>583</v>
          </cell>
          <cell r="AR217" t="str">
            <v>しない</v>
          </cell>
          <cell r="AS217">
            <v>6</v>
          </cell>
          <cell r="AT217">
            <v>11</v>
          </cell>
          <cell r="AU217" t="str">
            <v>神奈川県電機商業組合</v>
          </cell>
          <cell r="AV217" t="str">
            <v>14</v>
          </cell>
          <cell r="AW217" t="str">
            <v/>
          </cell>
          <cell r="AX217" t="str">
            <v/>
          </cell>
        </row>
        <row r="218">
          <cell r="A218" t="str">
            <v>7057</v>
          </cell>
          <cell r="B218" t="str">
            <v>04-7057</v>
          </cell>
          <cell r="E218" t="str">
            <v>棚橋</v>
          </cell>
          <cell r="F218" t="str">
            <v>7057-0</v>
          </cell>
          <cell r="G218" t="str">
            <v>神奈川県電機商業組合</v>
          </cell>
          <cell r="H218">
            <v>26</v>
          </cell>
          <cell r="I218" t="str">
            <v>○</v>
          </cell>
          <cell r="J218" t="str">
            <v>○</v>
          </cell>
          <cell r="K218" t="str">
            <v>ﾌｫｰﾏｯﾄ</v>
          </cell>
          <cell r="L218" t="str">
            <v>通常+自家用</v>
          </cell>
          <cell r="M218" t="str">
            <v>ﾌｫｰﾏｯﾄ</v>
          </cell>
          <cell r="N218" t="str">
            <v>通常+自家用</v>
          </cell>
          <cell r="O218" t="str">
            <v>変更しない</v>
          </cell>
          <cell r="P218" t="str">
            <v>変更しない</v>
          </cell>
          <cell r="Q218" t="str">
            <v>変更しない</v>
          </cell>
          <cell r="R218" t="str">
            <v>◎</v>
          </cell>
          <cell r="S218" t="str">
            <v>ﾌｫｰﾏｯﾄ</v>
          </cell>
          <cell r="T218" t="str">
            <v>通常</v>
          </cell>
          <cell r="U218" t="str">
            <v>ﾌｫｰﾏｯﾄ</v>
          </cell>
          <cell r="V218" t="str">
            <v>通常</v>
          </cell>
          <cell r="W218" t="str">
            <v>ﾌｫｰﾏｯﾄ</v>
          </cell>
          <cell r="X218" t="str">
            <v>通常</v>
          </cell>
          <cell r="Y218" t="str">
            <v>神奈川県電機商業組合の皆様へ</v>
          </cell>
          <cell r="AA218" t="str">
            <v/>
          </cell>
          <cell r="AB218" t="str">
            <v>丸大食品株式会社</v>
          </cell>
          <cell r="AC218" t="str">
            <v>裏面</v>
          </cell>
          <cell r="AD218" t="str">
            <v>○</v>
          </cell>
          <cell r="AE218" t="str">
            <v>FAXにて</v>
          </cell>
          <cell r="AF218" t="str">
            <v>○</v>
          </cell>
          <cell r="AG218" t="str">
            <v>○</v>
          </cell>
          <cell r="AH218" t="str">
            <v>○</v>
          </cell>
          <cell r="AI218" t="str">
            <v>○</v>
          </cell>
          <cell r="AJ218" t="str">
            <v>○</v>
          </cell>
          <cell r="AK218" t="str">
            <v>○</v>
          </cell>
          <cell r="AL218" t="str">
            <v>○</v>
          </cell>
          <cell r="AM218" t="str">
            <v>○</v>
          </cell>
          <cell r="AN218" t="str">
            <v>○</v>
          </cell>
          <cell r="AO218">
            <v>30</v>
          </cell>
          <cell r="AP218">
            <v>20</v>
          </cell>
          <cell r="AQ218">
            <v>770</v>
          </cell>
          <cell r="AR218" t="str">
            <v>しない</v>
          </cell>
          <cell r="AS218">
            <v>6</v>
          </cell>
          <cell r="AT218">
            <v>11</v>
          </cell>
          <cell r="AU218" t="str">
            <v>神奈川県電機商業組合</v>
          </cell>
          <cell r="AV218" t="str">
            <v>14</v>
          </cell>
          <cell r="AW218" t="str">
            <v/>
          </cell>
          <cell r="AX218" t="str">
            <v/>
          </cell>
        </row>
        <row r="219">
          <cell r="A219" t="str">
            <v>7060</v>
          </cell>
          <cell r="B219" t="str">
            <v>04-7060</v>
          </cell>
          <cell r="E219" t="str">
            <v>棚橋</v>
          </cell>
          <cell r="F219" t="str">
            <v>7060-0</v>
          </cell>
          <cell r="G219" t="str">
            <v>神奈川県司法書士協同組合</v>
          </cell>
          <cell r="H219">
            <v>29</v>
          </cell>
          <cell r="I219" t="str">
            <v>○</v>
          </cell>
          <cell r="J219" t="str">
            <v>○</v>
          </cell>
          <cell r="K219" t="str">
            <v>ﾌｫｰﾏｯﾄ</v>
          </cell>
          <cell r="L219" t="str">
            <v>通常+自家用</v>
          </cell>
          <cell r="M219" t="str">
            <v>ﾌｫｰﾏｯﾄ</v>
          </cell>
          <cell r="N219" t="str">
            <v>通常+自家用</v>
          </cell>
          <cell r="O219" t="str">
            <v>変更しない</v>
          </cell>
          <cell r="P219" t="str">
            <v>変更しない</v>
          </cell>
          <cell r="Q219" t="str">
            <v>変更しない</v>
          </cell>
          <cell r="R219" t="str">
            <v>◎</v>
          </cell>
          <cell r="S219" t="str">
            <v>ﾌｫｰﾏｯﾄ</v>
          </cell>
          <cell r="T219" t="str">
            <v>通常</v>
          </cell>
          <cell r="U219" t="str">
            <v>ﾌｫｰﾏｯﾄ</v>
          </cell>
          <cell r="V219" t="str">
            <v>通常</v>
          </cell>
          <cell r="W219" t="str">
            <v>ﾌｫｰﾏｯﾄ</v>
          </cell>
          <cell r="X219" t="str">
            <v>通常</v>
          </cell>
          <cell r="Y219" t="str">
            <v>神奈川県司法書士協同組合の皆様へ</v>
          </cell>
          <cell r="AA219" t="str">
            <v/>
          </cell>
          <cell r="AB219" t="str">
            <v>丸大食品株式会社</v>
          </cell>
          <cell r="AC219" t="str">
            <v>裏面</v>
          </cell>
          <cell r="AD219" t="str">
            <v>○</v>
          </cell>
          <cell r="AE219" t="str">
            <v>FAXにて</v>
          </cell>
          <cell r="AF219" t="str">
            <v>○</v>
          </cell>
          <cell r="AG219" t="str">
            <v>○</v>
          </cell>
          <cell r="AH219" t="str">
            <v>○</v>
          </cell>
          <cell r="AI219" t="str">
            <v>○</v>
          </cell>
          <cell r="AJ219" t="str">
            <v>○</v>
          </cell>
          <cell r="AK219" t="str">
            <v>○</v>
          </cell>
          <cell r="AL219" t="str">
            <v>○</v>
          </cell>
          <cell r="AM219" t="str">
            <v>○</v>
          </cell>
          <cell r="AN219" t="str">
            <v>○</v>
          </cell>
          <cell r="AO219">
            <v>30</v>
          </cell>
          <cell r="AP219">
            <v>20</v>
          </cell>
          <cell r="AQ219">
            <v>770</v>
          </cell>
          <cell r="AR219" t="str">
            <v>しない</v>
          </cell>
          <cell r="AS219">
            <v>6</v>
          </cell>
          <cell r="AT219">
            <v>11</v>
          </cell>
          <cell r="AU219" t="str">
            <v>神奈川県司法書士協同組合</v>
          </cell>
          <cell r="AV219" t="str">
            <v>22</v>
          </cell>
          <cell r="AW219" t="str">
            <v/>
          </cell>
          <cell r="AX219" t="str">
            <v/>
          </cell>
        </row>
        <row r="220">
          <cell r="A220" t="str">
            <v>7070</v>
          </cell>
          <cell r="B220" t="str">
            <v>04-7070</v>
          </cell>
          <cell r="E220" t="str">
            <v>棚橋</v>
          </cell>
          <cell r="F220" t="str">
            <v>7070-0</v>
          </cell>
          <cell r="G220" t="str">
            <v>神奈川県建築士事務所協会</v>
          </cell>
          <cell r="H220">
            <v>23</v>
          </cell>
          <cell r="I220" t="str">
            <v>○</v>
          </cell>
          <cell r="J220" t="str">
            <v>○</v>
          </cell>
          <cell r="K220" t="str">
            <v>ﾌｫｰﾏｯﾄ</v>
          </cell>
          <cell r="L220" t="str">
            <v>通常+自家用</v>
          </cell>
          <cell r="M220" t="str">
            <v>ﾌｫｰﾏｯﾄ</v>
          </cell>
          <cell r="N220" t="str">
            <v>通常+自家用</v>
          </cell>
          <cell r="O220" t="str">
            <v>変更しない</v>
          </cell>
          <cell r="P220" t="str">
            <v>変更しない</v>
          </cell>
          <cell r="Q220" t="str">
            <v>変更しない</v>
          </cell>
          <cell r="R220" t="str">
            <v>◎</v>
          </cell>
          <cell r="S220" t="str">
            <v>ﾌｫｰﾏｯﾄ</v>
          </cell>
          <cell r="T220" t="str">
            <v>通常</v>
          </cell>
          <cell r="U220" t="str">
            <v>ﾌｫｰﾏｯﾄ</v>
          </cell>
          <cell r="V220" t="str">
            <v>通常</v>
          </cell>
          <cell r="W220" t="str">
            <v>ﾌｫｰﾏｯﾄ</v>
          </cell>
          <cell r="X220" t="str">
            <v>通常</v>
          </cell>
          <cell r="Y220" t="str">
            <v>神奈川県建築士事務所協会会員の皆様へ</v>
          </cell>
          <cell r="Z220" t="str">
            <v>★人気のハムギフト、嬉しい送料無料！★</v>
          </cell>
          <cell r="AA220" t="str">
            <v/>
          </cell>
          <cell r="AB220" t="str">
            <v>賛助会員　丸大食品株式会社</v>
          </cell>
          <cell r="AC220" t="str">
            <v>裏面</v>
          </cell>
          <cell r="AD220" t="str">
            <v>○</v>
          </cell>
          <cell r="AE220" t="str">
            <v>FAXにて</v>
          </cell>
          <cell r="AF220" t="str">
            <v>○</v>
          </cell>
          <cell r="AG220" t="str">
            <v>○</v>
          </cell>
          <cell r="AH220" t="str">
            <v>○</v>
          </cell>
          <cell r="AI220" t="str">
            <v>○</v>
          </cell>
          <cell r="AJ220" t="str">
            <v>○</v>
          </cell>
          <cell r="AK220" t="str">
            <v>○</v>
          </cell>
          <cell r="AL220" t="str">
            <v>○</v>
          </cell>
          <cell r="AM220" t="str">
            <v>○</v>
          </cell>
          <cell r="AN220" t="str">
            <v>○</v>
          </cell>
          <cell r="AO220">
            <v>30</v>
          </cell>
          <cell r="AP220">
            <v>20</v>
          </cell>
          <cell r="AQ220">
            <v>880</v>
          </cell>
          <cell r="AR220" t="str">
            <v>しない</v>
          </cell>
          <cell r="AS220">
            <v>6</v>
          </cell>
          <cell r="AT220">
            <v>11</v>
          </cell>
          <cell r="AU220" t="str">
            <v>神奈川県建築士事務所協会</v>
          </cell>
          <cell r="AV220" t="str">
            <v>18</v>
          </cell>
          <cell r="AW220" t="str">
            <v/>
          </cell>
          <cell r="AX220" t="str">
            <v/>
          </cell>
        </row>
        <row r="221">
          <cell r="A221" t="str">
            <v>7070-1</v>
          </cell>
          <cell r="B221" t="str">
            <v>04-7070-1</v>
          </cell>
          <cell r="E221" t="str">
            <v>棚橋</v>
          </cell>
          <cell r="F221" t="str">
            <v>7070-1</v>
          </cell>
          <cell r="G221" t="str">
            <v>神奈川県建築士事務所協会　賛助会</v>
          </cell>
          <cell r="H221">
            <v>5</v>
          </cell>
          <cell r="I221" t="str">
            <v>○</v>
          </cell>
          <cell r="J221" t="str">
            <v>○</v>
          </cell>
          <cell r="K221" t="str">
            <v>ﾌｫｰﾏｯﾄ</v>
          </cell>
          <cell r="L221" t="str">
            <v>通常+自家用</v>
          </cell>
          <cell r="M221" t="str">
            <v>ﾌｫｰﾏｯﾄ</v>
          </cell>
          <cell r="N221" t="str">
            <v>通常+自家用</v>
          </cell>
          <cell r="O221" t="str">
            <v>変更しない</v>
          </cell>
          <cell r="P221" t="str">
            <v>変更しない</v>
          </cell>
          <cell r="Q221" t="str">
            <v>変更しない</v>
          </cell>
          <cell r="R221" t="str">
            <v>○</v>
          </cell>
          <cell r="S221" t="str">
            <v>ﾌｫｰﾏｯﾄ</v>
          </cell>
          <cell r="T221" t="str">
            <v>通常</v>
          </cell>
          <cell r="U221" t="str">
            <v>ﾌｫｰﾏｯﾄ</v>
          </cell>
          <cell r="V221" t="str">
            <v>通常</v>
          </cell>
          <cell r="W221" t="str">
            <v>ﾌｫｰﾏｯﾄ</v>
          </cell>
          <cell r="X221" t="str">
            <v>送料なし</v>
          </cell>
          <cell r="Y221" t="str">
            <v>神奈川県建築士事務所協会賛助会会員の皆様へ</v>
          </cell>
          <cell r="Z221" t="str">
            <v>★人気のハムギフト、嬉しい送料無料！★</v>
          </cell>
          <cell r="AB221" t="str">
            <v>賛助会員　丸大食品株式会社</v>
          </cell>
          <cell r="AC221" t="str">
            <v>裏面</v>
          </cell>
          <cell r="AD221" t="str">
            <v>○</v>
          </cell>
          <cell r="AE221" t="str">
            <v>郵送又はFAXにて</v>
          </cell>
          <cell r="AF221" t="str">
            <v>○</v>
          </cell>
          <cell r="AG221" t="str">
            <v>○</v>
          </cell>
          <cell r="AH221" t="str">
            <v>○</v>
          </cell>
          <cell r="AI221" t="str">
            <v>○</v>
          </cell>
          <cell r="AJ221" t="str">
            <v>○</v>
          </cell>
          <cell r="AK221" t="str">
            <v>○</v>
          </cell>
          <cell r="AL221" t="str">
            <v>○</v>
          </cell>
          <cell r="AM221" t="str">
            <v>○</v>
          </cell>
          <cell r="AN221" t="str">
            <v>○</v>
          </cell>
          <cell r="AO221">
            <v>35</v>
          </cell>
          <cell r="AP221">
            <v>20</v>
          </cell>
          <cell r="AQ221" t="str">
            <v>無料</v>
          </cell>
          <cell r="AR221" t="str">
            <v>しない</v>
          </cell>
          <cell r="AS221">
            <v>6</v>
          </cell>
          <cell r="AT221">
            <v>11</v>
          </cell>
          <cell r="AU221" t="str">
            <v>神奈川県建築士事務所協会　賛助会</v>
          </cell>
          <cell r="AV221" t="str">
            <v>18</v>
          </cell>
          <cell r="AW221" t="str">
            <v/>
          </cell>
          <cell r="AX221" t="str">
            <v/>
          </cell>
        </row>
        <row r="222">
          <cell r="A222" t="str">
            <v>7070-2</v>
          </cell>
          <cell r="B222" t="str">
            <v>04-7070-2</v>
          </cell>
          <cell r="E222" t="str">
            <v>棚橋</v>
          </cell>
          <cell r="F222" t="str">
            <v>7070-2</v>
          </cell>
          <cell r="G222" t="str">
            <v>株式会社湘南建築センター</v>
          </cell>
          <cell r="H222">
            <v>1</v>
          </cell>
          <cell r="I222" t="str">
            <v>○</v>
          </cell>
          <cell r="J222" t="str">
            <v>○</v>
          </cell>
          <cell r="K222" t="str">
            <v>ﾌｫｰﾏｯﾄ</v>
          </cell>
          <cell r="L222" t="str">
            <v>通常+自家用</v>
          </cell>
          <cell r="M222" t="str">
            <v>ﾌｫｰﾏｯﾄ</v>
          </cell>
          <cell r="N222" t="str">
            <v>通常+自家用</v>
          </cell>
          <cell r="O222" t="str">
            <v>変更しない</v>
          </cell>
          <cell r="P222" t="str">
            <v>変更しない</v>
          </cell>
          <cell r="Q222" t="str">
            <v>変更しない</v>
          </cell>
          <cell r="R222" t="str">
            <v>×</v>
          </cell>
          <cell r="S222" t="str">
            <v>ﾌｫｰﾏｯﾄ</v>
          </cell>
          <cell r="T222" t="str">
            <v>通常</v>
          </cell>
          <cell r="U222" t="str">
            <v>ﾌｫｰﾏｯﾄ</v>
          </cell>
          <cell r="V222" t="str">
            <v>通常</v>
          </cell>
          <cell r="W222" t="str">
            <v>ﾌｫｰﾏｯﾄ</v>
          </cell>
          <cell r="X222" t="str">
            <v>送料なし</v>
          </cell>
          <cell r="Y222" t="str">
            <v>株式会社湘南建築センターの皆様へ</v>
          </cell>
          <cell r="Z222" t="str">
            <v>★人気のハムギフト、嬉しい送料無料！★</v>
          </cell>
          <cell r="AA222" t="str">
            <v/>
          </cell>
          <cell r="AB222" t="str">
            <v>賛助会員　丸大食品株式会社</v>
          </cell>
          <cell r="AC222" t="str">
            <v>裏面</v>
          </cell>
          <cell r="AD222" t="str">
            <v>○</v>
          </cell>
          <cell r="AE222" t="str">
            <v>郵送又はFAXにて</v>
          </cell>
          <cell r="AF222" t="str">
            <v>○</v>
          </cell>
          <cell r="AG222" t="str">
            <v>○</v>
          </cell>
          <cell r="AH222" t="str">
            <v>○</v>
          </cell>
          <cell r="AI222" t="str">
            <v>○</v>
          </cell>
          <cell r="AJ222" t="str">
            <v>○</v>
          </cell>
          <cell r="AK222" t="str">
            <v>○</v>
          </cell>
          <cell r="AL222" t="str">
            <v>○</v>
          </cell>
          <cell r="AM222" t="str">
            <v>○</v>
          </cell>
          <cell r="AN222" t="str">
            <v>○</v>
          </cell>
          <cell r="AO222">
            <v>40</v>
          </cell>
          <cell r="AP222">
            <v>20</v>
          </cell>
          <cell r="AQ222" t="str">
            <v>無料</v>
          </cell>
          <cell r="AR222" t="str">
            <v>しない</v>
          </cell>
          <cell r="AS222">
            <v>6</v>
          </cell>
          <cell r="AT222">
            <v>11</v>
          </cell>
          <cell r="AU222" t="str">
            <v>株式会社湘南建築センター</v>
          </cell>
          <cell r="AV222" t="str">
            <v>16</v>
          </cell>
          <cell r="AW222" t="str">
            <v/>
          </cell>
          <cell r="AX222" t="str">
            <v/>
          </cell>
        </row>
        <row r="223">
          <cell r="A223" t="str">
            <v>7071</v>
          </cell>
          <cell r="B223" t="str">
            <v>04-7071</v>
          </cell>
          <cell r="E223" t="str">
            <v>棚橋</v>
          </cell>
          <cell r="F223" t="str">
            <v>7071-0</v>
          </cell>
          <cell r="G223" t="str">
            <v>全日本自治体退職者会</v>
          </cell>
          <cell r="H223">
            <v>285</v>
          </cell>
          <cell r="I223" t="str">
            <v>○</v>
          </cell>
          <cell r="J223" t="str">
            <v>○</v>
          </cell>
          <cell r="K223" t="str">
            <v>ﾌｫｰﾏｯﾄ</v>
          </cell>
          <cell r="L223" t="str">
            <v>通常+自家用</v>
          </cell>
          <cell r="M223" t="str">
            <v>ﾌｫｰﾏｯﾄ</v>
          </cell>
          <cell r="N223" t="str">
            <v>通常+自家用</v>
          </cell>
          <cell r="O223" t="str">
            <v>変更しない</v>
          </cell>
          <cell r="P223" t="str">
            <v>変更しない</v>
          </cell>
          <cell r="Q223" t="str">
            <v>変更しない</v>
          </cell>
          <cell r="R223" t="str">
            <v>◎</v>
          </cell>
          <cell r="S223" t="str">
            <v>ﾌｫｰﾏｯﾄ</v>
          </cell>
          <cell r="T223" t="str">
            <v>通常</v>
          </cell>
          <cell r="U223" t="str">
            <v>ﾌｫｰﾏｯﾄ</v>
          </cell>
          <cell r="V223" t="str">
            <v>通常</v>
          </cell>
          <cell r="W223" t="str">
            <v>ﾌｫｰﾏｯﾄ</v>
          </cell>
          <cell r="X223" t="str">
            <v>通常</v>
          </cell>
          <cell r="Y223" t="str">
            <v>全日本自治体退職者会会員の皆様へ</v>
          </cell>
          <cell r="AA223" t="str">
            <v/>
          </cell>
          <cell r="AB223" t="str">
            <v>丸大食品株式会社</v>
          </cell>
          <cell r="AC223" t="str">
            <v>裏面</v>
          </cell>
          <cell r="AD223" t="str">
            <v>○</v>
          </cell>
          <cell r="AE223" t="str">
            <v>FAX（郵送も可）にて</v>
          </cell>
          <cell r="AF223" t="str">
            <v>○</v>
          </cell>
          <cell r="AG223" t="str">
            <v>○</v>
          </cell>
          <cell r="AH223" t="str">
            <v>○</v>
          </cell>
          <cell r="AI223" t="str">
            <v>○</v>
          </cell>
          <cell r="AJ223" t="str">
            <v>○</v>
          </cell>
          <cell r="AK223" t="str">
            <v>○</v>
          </cell>
          <cell r="AL223" t="str">
            <v>○</v>
          </cell>
          <cell r="AM223" t="str">
            <v>○</v>
          </cell>
          <cell r="AN223" t="str">
            <v>○</v>
          </cell>
          <cell r="AO223">
            <v>30</v>
          </cell>
          <cell r="AP223">
            <v>20</v>
          </cell>
          <cell r="AQ223">
            <v>770</v>
          </cell>
          <cell r="AR223" t="str">
            <v>しない</v>
          </cell>
          <cell r="AS223">
            <v>6</v>
          </cell>
          <cell r="AT223">
            <v>10</v>
          </cell>
          <cell r="AU223" t="str">
            <v>全日本自治体退職者会</v>
          </cell>
          <cell r="AV223" t="str">
            <v>16</v>
          </cell>
          <cell r="AW223" t="str">
            <v/>
          </cell>
          <cell r="AX223" t="str">
            <v/>
          </cell>
        </row>
        <row r="224">
          <cell r="A224" t="str">
            <v>7085</v>
          </cell>
          <cell r="B224" t="str">
            <v>04-7085</v>
          </cell>
          <cell r="E224" t="str">
            <v>棚橋</v>
          </cell>
          <cell r="F224" t="str">
            <v>7085-0</v>
          </cell>
          <cell r="G224" t="str">
            <v>全水道川崎　水道労働組合</v>
          </cell>
          <cell r="H224">
            <v>7</v>
          </cell>
          <cell r="I224" t="str">
            <v>○</v>
          </cell>
          <cell r="J224" t="str">
            <v>○</v>
          </cell>
          <cell r="K224" t="str">
            <v>ﾌｫｰﾏｯﾄ</v>
          </cell>
          <cell r="L224" t="str">
            <v>通常+自家用</v>
          </cell>
          <cell r="M224" t="str">
            <v>ﾌｫｰﾏｯﾄ</v>
          </cell>
          <cell r="N224" t="str">
            <v>通常+自家用</v>
          </cell>
          <cell r="O224" t="str">
            <v>変更しない</v>
          </cell>
          <cell r="P224" t="str">
            <v>変更しない</v>
          </cell>
          <cell r="Q224" t="str">
            <v>変更しない</v>
          </cell>
          <cell r="R224" t="str">
            <v>◎</v>
          </cell>
          <cell r="S224" t="str">
            <v>ﾌｫｰﾏｯﾄ</v>
          </cell>
          <cell r="T224" t="str">
            <v>通常</v>
          </cell>
          <cell r="U224" t="str">
            <v>ﾌｫｰﾏｯﾄ</v>
          </cell>
          <cell r="V224" t="str">
            <v>通常</v>
          </cell>
          <cell r="W224" t="str">
            <v>ﾌｫｰﾏｯﾄ</v>
          </cell>
          <cell r="X224" t="str">
            <v>通常</v>
          </cell>
          <cell r="Y224" t="str">
            <v>全水道　川崎水道労働組合の皆様へ</v>
          </cell>
          <cell r="Z224" t="str">
            <v/>
          </cell>
          <cell r="AA224" t="str">
            <v/>
          </cell>
          <cell r="AB224" t="str">
            <v>丸大食品株式会社</v>
          </cell>
          <cell r="AC224" t="str">
            <v>裏面</v>
          </cell>
          <cell r="AD224" t="str">
            <v>○</v>
          </cell>
          <cell r="AE224" t="str">
            <v>FAX（郵送も可）にて</v>
          </cell>
          <cell r="AF224" t="str">
            <v>○</v>
          </cell>
          <cell r="AG224" t="str">
            <v>○</v>
          </cell>
          <cell r="AH224" t="str">
            <v>○</v>
          </cell>
          <cell r="AI224" t="str">
            <v>○</v>
          </cell>
          <cell r="AJ224" t="str">
            <v>○</v>
          </cell>
          <cell r="AK224" t="str">
            <v>○</v>
          </cell>
          <cell r="AL224" t="str">
            <v>○</v>
          </cell>
          <cell r="AM224" t="str">
            <v>○</v>
          </cell>
          <cell r="AN224" t="str">
            <v>○</v>
          </cell>
          <cell r="AO224">
            <v>30</v>
          </cell>
          <cell r="AP224">
            <v>20</v>
          </cell>
          <cell r="AQ224">
            <v>770</v>
          </cell>
          <cell r="AR224" t="str">
            <v>しない</v>
          </cell>
          <cell r="AS224">
            <v>6</v>
          </cell>
          <cell r="AT224">
            <v>11</v>
          </cell>
          <cell r="AU224" t="str">
            <v>全水道川崎　水道労働組合</v>
          </cell>
          <cell r="AV224" t="str">
            <v>24</v>
          </cell>
          <cell r="AW224" t="str">
            <v/>
          </cell>
          <cell r="AX224" t="str">
            <v/>
          </cell>
        </row>
        <row r="225">
          <cell r="A225" t="str">
            <v>7086</v>
          </cell>
          <cell r="B225" t="str">
            <v>04-7086</v>
          </cell>
          <cell r="E225" t="str">
            <v>棚橋</v>
          </cell>
          <cell r="F225" t="str">
            <v>7086-0</v>
          </cell>
          <cell r="G225" t="str">
            <v>アズマ株式会社</v>
          </cell>
          <cell r="H225">
            <v>9</v>
          </cell>
          <cell r="I225" t="str">
            <v>×</v>
          </cell>
          <cell r="J225" t="str">
            <v>×</v>
          </cell>
          <cell r="K225" t="str">
            <v>なし</v>
          </cell>
          <cell r="L225" t="str">
            <v/>
          </cell>
          <cell r="M225" t="str">
            <v>なし</v>
          </cell>
          <cell r="N225" t="str">
            <v/>
          </cell>
          <cell r="O225" t="str">
            <v>変更する</v>
          </cell>
          <cell r="P225" t="str">
            <v>変更する</v>
          </cell>
          <cell r="Q225" t="str">
            <v/>
          </cell>
          <cell r="R225" t="str">
            <v>×</v>
          </cell>
          <cell r="S225" t="str">
            <v>必要なし</v>
          </cell>
          <cell r="U225" t="str">
            <v>必要なし</v>
          </cell>
          <cell r="W225" t="str">
            <v>ﾌｫｰﾏｯﾄ</v>
          </cell>
          <cell r="X225" t="str">
            <v>FAXなし</v>
          </cell>
          <cell r="Y225" t="str">
            <v/>
          </cell>
          <cell r="Z225" t="str">
            <v/>
          </cell>
          <cell r="AA225" t="str">
            <v/>
          </cell>
          <cell r="AB225" t="str">
            <v/>
          </cell>
          <cell r="AC225" t="str">
            <v/>
          </cell>
          <cell r="AD225" t="str">
            <v/>
          </cell>
          <cell r="AE225" t="str">
            <v/>
          </cell>
          <cell r="AF225" t="str">
            <v/>
          </cell>
          <cell r="AG225" t="str">
            <v>○</v>
          </cell>
          <cell r="AH225" t="str">
            <v/>
          </cell>
          <cell r="AI225" t="str">
            <v>-</v>
          </cell>
          <cell r="AJ225" t="str">
            <v>○</v>
          </cell>
          <cell r="AK225" t="str">
            <v>○</v>
          </cell>
          <cell r="AL225" t="str">
            <v>○</v>
          </cell>
          <cell r="AM225" t="str">
            <v>○</v>
          </cell>
          <cell r="AN225" t="str">
            <v>○</v>
          </cell>
          <cell r="AO225" t="str">
            <v>-</v>
          </cell>
          <cell r="AP225">
            <v>20</v>
          </cell>
          <cell r="AQ225">
            <v>770</v>
          </cell>
          <cell r="AR225" t="str">
            <v>しない</v>
          </cell>
          <cell r="AS225" t="str">
            <v/>
          </cell>
          <cell r="AT225" t="str">
            <v/>
          </cell>
          <cell r="AU225" t="str">
            <v>アズマ株式会社</v>
          </cell>
          <cell r="AV225" t="str">
            <v>18</v>
          </cell>
          <cell r="AW225" t="str">
            <v>営業所名</v>
          </cell>
          <cell r="AX225" t="str">
            <v>担当者</v>
          </cell>
        </row>
        <row r="226">
          <cell r="A226" t="str">
            <v>7089</v>
          </cell>
          <cell r="B226" t="str">
            <v>04-7089</v>
          </cell>
          <cell r="E226" t="str">
            <v>棚橋</v>
          </cell>
          <cell r="F226" t="str">
            <v>7089-0</v>
          </cell>
          <cell r="G226" t="str">
            <v>神奈川県市町村職員共済組合</v>
          </cell>
          <cell r="H226">
            <v>186</v>
          </cell>
          <cell r="I226" t="str">
            <v>○</v>
          </cell>
          <cell r="J226" t="str">
            <v>○</v>
          </cell>
          <cell r="K226" t="str">
            <v>ﾌｫｰﾏｯﾄ</v>
          </cell>
          <cell r="L226" t="str">
            <v>通常+自家用</v>
          </cell>
          <cell r="M226" t="str">
            <v>ﾌｫｰﾏｯﾄ</v>
          </cell>
          <cell r="N226" t="str">
            <v>通常+自家用</v>
          </cell>
          <cell r="O226" t="str">
            <v>変更しない</v>
          </cell>
          <cell r="P226" t="str">
            <v>変更しない</v>
          </cell>
          <cell r="Q226" t="str">
            <v>変更しない</v>
          </cell>
          <cell r="R226" t="str">
            <v>×</v>
          </cell>
          <cell r="S226" t="str">
            <v>必要なし</v>
          </cell>
          <cell r="U226" t="str">
            <v>必要なし</v>
          </cell>
          <cell r="W226" t="str">
            <v>必要なし</v>
          </cell>
          <cell r="X226" t="str">
            <v/>
          </cell>
          <cell r="Y226" t="str">
            <v>お客様各位</v>
          </cell>
          <cell r="Z226" t="str">
            <v>★今回より商品代金と送料代金を分けました。★</v>
          </cell>
          <cell r="AA226" t="str">
            <v/>
          </cell>
          <cell r="AB226" t="str">
            <v>丸大食品株式会社</v>
          </cell>
          <cell r="AC226" t="str">
            <v>裏面</v>
          </cell>
          <cell r="AD226" t="str">
            <v>○</v>
          </cell>
          <cell r="AE226" t="str">
            <v>FAXにて</v>
          </cell>
          <cell r="AF226" t="str">
            <v>○</v>
          </cell>
          <cell r="AG226" t="str">
            <v>○</v>
          </cell>
          <cell r="AH226" t="str">
            <v>○</v>
          </cell>
          <cell r="AI226" t="str">
            <v>○</v>
          </cell>
          <cell r="AJ226" t="str">
            <v>○</v>
          </cell>
          <cell r="AK226" t="str">
            <v>○</v>
          </cell>
          <cell r="AL226" t="str">
            <v>○</v>
          </cell>
          <cell r="AM226" t="str">
            <v>○</v>
          </cell>
          <cell r="AN226" t="str">
            <v>○</v>
          </cell>
          <cell r="AO226">
            <v>30</v>
          </cell>
          <cell r="AP226">
            <v>20</v>
          </cell>
          <cell r="AQ226">
            <v>770</v>
          </cell>
          <cell r="AR226" t="str">
            <v>しない</v>
          </cell>
          <cell r="AS226" t="str">
            <v/>
          </cell>
          <cell r="AT226">
            <v>10</v>
          </cell>
          <cell r="AU226" t="str">
            <v/>
          </cell>
          <cell r="AV226" t="str">
            <v/>
          </cell>
          <cell r="AW226" t="str">
            <v/>
          </cell>
          <cell r="AX226" t="str">
            <v/>
          </cell>
        </row>
        <row r="227">
          <cell r="A227" t="str">
            <v>7090</v>
          </cell>
          <cell r="B227" t="str">
            <v>04-7090</v>
          </cell>
          <cell r="E227" t="str">
            <v>棚橋</v>
          </cell>
          <cell r="F227" t="str">
            <v>7090-0</v>
          </cell>
          <cell r="G227" t="str">
            <v>横浜市役所　職員厚生会</v>
          </cell>
          <cell r="H227">
            <v>189</v>
          </cell>
          <cell r="I227" t="str">
            <v>×</v>
          </cell>
          <cell r="J227" t="str">
            <v>×</v>
          </cell>
          <cell r="K227" t="str">
            <v>なし</v>
          </cell>
          <cell r="L227" t="str">
            <v/>
          </cell>
          <cell r="M227" t="str">
            <v>なし</v>
          </cell>
          <cell r="N227" t="str">
            <v/>
          </cell>
          <cell r="O227" t="str">
            <v>変更する</v>
          </cell>
          <cell r="P227" t="str">
            <v>変更する</v>
          </cell>
          <cell r="Q227" t="str">
            <v/>
          </cell>
          <cell r="R227" t="str">
            <v>×</v>
          </cell>
          <cell r="S227" t="str">
            <v>必要なし</v>
          </cell>
          <cell r="U227" t="str">
            <v>必要なし</v>
          </cell>
          <cell r="W227" t="str">
            <v>必要なし</v>
          </cell>
          <cell r="X227" t="str">
            <v/>
          </cell>
          <cell r="Y227" t="str">
            <v/>
          </cell>
          <cell r="Z227" t="str">
            <v>★人気のハムギフト、嬉しい送料無料！★</v>
          </cell>
          <cell r="AA227" t="str">
            <v/>
          </cell>
          <cell r="AB227" t="str">
            <v/>
          </cell>
          <cell r="AC227" t="str">
            <v/>
          </cell>
          <cell r="AD227" t="str">
            <v>○</v>
          </cell>
          <cell r="AE227" t="str">
            <v/>
          </cell>
          <cell r="AF227" t="str">
            <v/>
          </cell>
          <cell r="AG227" t="str">
            <v>○</v>
          </cell>
          <cell r="AH227" t="str">
            <v/>
          </cell>
          <cell r="AI227" t="str">
            <v>-</v>
          </cell>
          <cell r="AJ227" t="str">
            <v>○</v>
          </cell>
          <cell r="AK227" t="str">
            <v>○</v>
          </cell>
          <cell r="AL227" t="str">
            <v>○</v>
          </cell>
          <cell r="AM227" t="str">
            <v>○</v>
          </cell>
          <cell r="AN227" t="str">
            <v>○</v>
          </cell>
          <cell r="AO227">
            <v>30</v>
          </cell>
          <cell r="AP227">
            <v>20</v>
          </cell>
          <cell r="AQ227" t="str">
            <v>無料</v>
          </cell>
          <cell r="AR227" t="str">
            <v>しない</v>
          </cell>
          <cell r="AS227" t="str">
            <v/>
          </cell>
          <cell r="AT227">
            <v>10</v>
          </cell>
          <cell r="AU227" t="str">
            <v/>
          </cell>
          <cell r="AV227" t="str">
            <v/>
          </cell>
          <cell r="AW227" t="str">
            <v/>
          </cell>
          <cell r="AX227" t="str">
            <v/>
          </cell>
        </row>
        <row r="228">
          <cell r="A228" t="str">
            <v>7090-1</v>
          </cell>
          <cell r="B228" t="str">
            <v>04-7090-1</v>
          </cell>
          <cell r="E228" t="str">
            <v>棚橋</v>
          </cell>
          <cell r="F228" t="str">
            <v>7090-1</v>
          </cell>
          <cell r="G228" t="str">
            <v>横浜市役所　職員厚生会（登録）</v>
          </cell>
          <cell r="H228">
            <v>4</v>
          </cell>
          <cell r="I228" t="str">
            <v>○</v>
          </cell>
          <cell r="J228" t="str">
            <v>○</v>
          </cell>
          <cell r="K228" t="str">
            <v>＠</v>
          </cell>
          <cell r="L228" t="str">
            <v>通常+自家用</v>
          </cell>
          <cell r="M228" t="str">
            <v>＠</v>
          </cell>
          <cell r="N228" t="str">
            <v>通常+自家用</v>
          </cell>
          <cell r="O228" t="str">
            <v>変更しない</v>
          </cell>
          <cell r="P228" t="str">
            <v>変更しない</v>
          </cell>
          <cell r="Q228" t="str">
            <v>変更しない</v>
          </cell>
          <cell r="R228" t="str">
            <v>×</v>
          </cell>
          <cell r="S228" t="str">
            <v>必要なし</v>
          </cell>
          <cell r="U228" t="str">
            <v>必要なし</v>
          </cell>
          <cell r="W228" t="str">
            <v>必要なし</v>
          </cell>
          <cell r="Y228" t="str">
            <v>お客様各位</v>
          </cell>
          <cell r="Z228" t="str">
            <v>★人気のハムギフト、嬉しい送料無料！★</v>
          </cell>
          <cell r="AB228" t="str">
            <v>丸大食品株式会社</v>
          </cell>
          <cell r="AC228" t="str">
            <v>別紙</v>
          </cell>
          <cell r="AD228" t="str">
            <v>○</v>
          </cell>
          <cell r="AE228" t="str">
            <v>FAXにて</v>
          </cell>
          <cell r="AF228" t="str">
            <v>○</v>
          </cell>
          <cell r="AG228" t="str">
            <v>○</v>
          </cell>
          <cell r="AH228" t="str">
            <v>○</v>
          </cell>
          <cell r="AI228" t="str">
            <v>○</v>
          </cell>
          <cell r="AJ228" t="str">
            <v>○</v>
          </cell>
          <cell r="AK228" t="str">
            <v>○</v>
          </cell>
          <cell r="AL228" t="str">
            <v>○</v>
          </cell>
          <cell r="AM228" t="str">
            <v>○</v>
          </cell>
          <cell r="AN228" t="str">
            <v>○</v>
          </cell>
          <cell r="AO228">
            <v>30</v>
          </cell>
          <cell r="AP228">
            <v>20</v>
          </cell>
          <cell r="AQ228" t="str">
            <v>無料</v>
          </cell>
          <cell r="AR228" t="str">
            <v>しない</v>
          </cell>
          <cell r="AS228">
            <v>5</v>
          </cell>
          <cell r="AT228">
            <v>10</v>
          </cell>
          <cell r="AU228" t="str">
            <v/>
          </cell>
          <cell r="AV228" t="str">
            <v/>
          </cell>
          <cell r="AW228" t="str">
            <v/>
          </cell>
          <cell r="AX228" t="str">
            <v/>
          </cell>
        </row>
        <row r="229">
          <cell r="A229" t="str">
            <v>7091</v>
          </cell>
          <cell r="B229" t="str">
            <v>04-7091</v>
          </cell>
          <cell r="E229" t="str">
            <v>棚橋</v>
          </cell>
          <cell r="F229" t="str">
            <v>7091-0</v>
          </cell>
          <cell r="G229" t="str">
            <v>ハマふれんど（新規）</v>
          </cell>
          <cell r="H229">
            <v>19</v>
          </cell>
          <cell r="I229" t="str">
            <v>○</v>
          </cell>
          <cell r="J229" t="str">
            <v>○</v>
          </cell>
          <cell r="K229" t="str">
            <v>ﾌｫｰﾏｯﾄ</v>
          </cell>
          <cell r="L229" t="str">
            <v>送料込</v>
          </cell>
          <cell r="M229" t="str">
            <v>ﾌｫｰﾏｯﾄ</v>
          </cell>
          <cell r="N229" t="str">
            <v>送料込</v>
          </cell>
          <cell r="O229" t="str">
            <v>変更しない</v>
          </cell>
          <cell r="P229" t="str">
            <v>変更しない</v>
          </cell>
          <cell r="Q229" t="str">
            <v>変更しない</v>
          </cell>
          <cell r="R229" t="str">
            <v>×</v>
          </cell>
          <cell r="S229" t="str">
            <v>必要なし</v>
          </cell>
          <cell r="U229" t="str">
            <v>必要なし</v>
          </cell>
          <cell r="W229" t="str">
            <v>必要なし</v>
          </cell>
          <cell r="Y229" t="str">
            <v>お客様各位</v>
          </cell>
          <cell r="Z229" t="str">
            <v>★人気のハムギフト、嬉しい送料無料！★</v>
          </cell>
          <cell r="AB229" t="str">
            <v>丸大食品株式会社</v>
          </cell>
          <cell r="AC229" t="str">
            <v>別紙</v>
          </cell>
          <cell r="AD229" t="str">
            <v>○</v>
          </cell>
          <cell r="AE229" t="str">
            <v>FAXにて</v>
          </cell>
          <cell r="AF229" t="str">
            <v>○</v>
          </cell>
          <cell r="AG229" t="str">
            <v>○</v>
          </cell>
          <cell r="AH229" t="str">
            <v>○</v>
          </cell>
          <cell r="AI229" t="str">
            <v>○</v>
          </cell>
          <cell r="AJ229" t="str">
            <v>○</v>
          </cell>
          <cell r="AK229" t="str">
            <v>○</v>
          </cell>
          <cell r="AL229" t="str">
            <v>○</v>
          </cell>
          <cell r="AM229" t="str">
            <v>○</v>
          </cell>
          <cell r="AN229" t="str">
            <v>○</v>
          </cell>
          <cell r="AO229" t="str">
            <v>30％+550</v>
          </cell>
          <cell r="AP229">
            <v>20</v>
          </cell>
          <cell r="AQ229" t="str">
            <v>無料</v>
          </cell>
          <cell r="AR229" t="str">
            <v>しない</v>
          </cell>
          <cell r="AS229" t="str">
            <v/>
          </cell>
          <cell r="AT229">
            <v>11</v>
          </cell>
          <cell r="AU229" t="str">
            <v/>
          </cell>
          <cell r="AV229" t="str">
            <v/>
          </cell>
          <cell r="AW229" t="str">
            <v/>
          </cell>
          <cell r="AX229" t="str">
            <v/>
          </cell>
        </row>
        <row r="230">
          <cell r="A230" t="str">
            <v>7091-1</v>
          </cell>
          <cell r="B230" t="str">
            <v>04-7091-1</v>
          </cell>
          <cell r="E230" t="str">
            <v>棚橋</v>
          </cell>
          <cell r="F230" t="str">
            <v>7091-1</v>
          </cell>
          <cell r="G230" t="str">
            <v>ハマふれんど</v>
          </cell>
          <cell r="H230">
            <v>293</v>
          </cell>
          <cell r="I230" t="str">
            <v>○</v>
          </cell>
          <cell r="J230" t="str">
            <v>○</v>
          </cell>
          <cell r="K230" t="str">
            <v>＠**</v>
          </cell>
          <cell r="L230" t="str">
            <v>送料込</v>
          </cell>
          <cell r="M230" t="str">
            <v>＠**</v>
          </cell>
          <cell r="N230" t="str">
            <v>送料込</v>
          </cell>
          <cell r="O230" t="str">
            <v>変更しない</v>
          </cell>
          <cell r="P230" t="str">
            <v>変更しない</v>
          </cell>
          <cell r="Q230" t="str">
            <v>変更しない</v>
          </cell>
          <cell r="R230" t="str">
            <v>×</v>
          </cell>
          <cell r="S230" t="str">
            <v>必要なし</v>
          </cell>
          <cell r="U230" t="str">
            <v>必要なし</v>
          </cell>
          <cell r="W230" t="str">
            <v>必要なし</v>
          </cell>
          <cell r="Y230" t="str">
            <v>お客様各位</v>
          </cell>
          <cell r="Z230" t="str">
            <v>★人気のハムギフト、嬉しい送料無料！★</v>
          </cell>
          <cell r="AB230" t="str">
            <v>丸大食品株式会社</v>
          </cell>
          <cell r="AC230" t="str">
            <v>別紙</v>
          </cell>
          <cell r="AD230" t="str">
            <v>○</v>
          </cell>
          <cell r="AE230" t="str">
            <v>FAXにて</v>
          </cell>
          <cell r="AF230" t="str">
            <v>○</v>
          </cell>
          <cell r="AG230" t="str">
            <v>○</v>
          </cell>
          <cell r="AH230" t="str">
            <v>○</v>
          </cell>
          <cell r="AI230" t="str">
            <v>○</v>
          </cell>
          <cell r="AJ230" t="str">
            <v>○</v>
          </cell>
          <cell r="AK230" t="str">
            <v>○</v>
          </cell>
          <cell r="AL230" t="str">
            <v>○</v>
          </cell>
          <cell r="AM230" t="str">
            <v>○</v>
          </cell>
          <cell r="AN230" t="str">
            <v>○</v>
          </cell>
          <cell r="AO230" t="str">
            <v>30％+550</v>
          </cell>
          <cell r="AP230">
            <v>20</v>
          </cell>
          <cell r="AQ230" t="str">
            <v>無料</v>
          </cell>
          <cell r="AR230" t="str">
            <v>しない</v>
          </cell>
          <cell r="AS230" t="str">
            <v/>
          </cell>
          <cell r="AT230">
            <v>11</v>
          </cell>
          <cell r="AU230" t="str">
            <v/>
          </cell>
          <cell r="AV230" t="str">
            <v/>
          </cell>
          <cell r="AW230" t="str">
            <v/>
          </cell>
          <cell r="AX230" t="str">
            <v/>
          </cell>
        </row>
        <row r="231">
          <cell r="A231" t="str">
            <v>7091-2</v>
          </cell>
          <cell r="B231" t="str">
            <v>04-7091-2</v>
          </cell>
          <cell r="E231" t="str">
            <v>棚橋</v>
          </cell>
          <cell r="F231" t="str">
            <v>7091-2</v>
          </cell>
          <cell r="G231" t="str">
            <v>田島梱包株式会社</v>
          </cell>
          <cell r="H231">
            <v>3</v>
          </cell>
          <cell r="I231" t="str">
            <v>○</v>
          </cell>
          <cell r="J231" t="str">
            <v>○</v>
          </cell>
          <cell r="K231" t="str">
            <v>＠*</v>
          </cell>
          <cell r="L231" t="str">
            <v>送料込</v>
          </cell>
          <cell r="M231" t="str">
            <v>＠*</v>
          </cell>
          <cell r="N231" t="str">
            <v>送料込</v>
          </cell>
          <cell r="O231" t="str">
            <v>変更しない</v>
          </cell>
          <cell r="P231" t="str">
            <v>変更しない</v>
          </cell>
          <cell r="Q231" t="str">
            <v>変更しない</v>
          </cell>
          <cell r="R231" t="str">
            <v>×</v>
          </cell>
          <cell r="S231" t="str">
            <v>必要なし</v>
          </cell>
          <cell r="U231" t="str">
            <v>必要なし</v>
          </cell>
          <cell r="W231" t="str">
            <v>必要なし</v>
          </cell>
          <cell r="Y231" t="str">
            <v>お客様各位</v>
          </cell>
          <cell r="Z231" t="str">
            <v>★人気のハムギフト、嬉しい送料無料！★</v>
          </cell>
          <cell r="AB231" t="str">
            <v>丸大食品株式会社</v>
          </cell>
          <cell r="AC231" t="str">
            <v>別紙</v>
          </cell>
          <cell r="AD231" t="str">
            <v>○</v>
          </cell>
          <cell r="AE231" t="str">
            <v>FAXにて</v>
          </cell>
          <cell r="AF231" t="str">
            <v>○</v>
          </cell>
          <cell r="AG231" t="str">
            <v>○</v>
          </cell>
          <cell r="AH231" t="str">
            <v>○</v>
          </cell>
          <cell r="AI231" t="str">
            <v>○</v>
          </cell>
          <cell r="AJ231" t="str">
            <v>○</v>
          </cell>
          <cell r="AK231" t="str">
            <v>○</v>
          </cell>
          <cell r="AL231" t="str">
            <v>○</v>
          </cell>
          <cell r="AM231" t="str">
            <v>○</v>
          </cell>
          <cell r="AN231" t="str">
            <v>○</v>
          </cell>
          <cell r="AO231" t="str">
            <v>30％+550</v>
          </cell>
          <cell r="AP231">
            <v>20</v>
          </cell>
          <cell r="AQ231" t="str">
            <v>無料</v>
          </cell>
          <cell r="AR231" t="str">
            <v>しない</v>
          </cell>
          <cell r="AS231" t="str">
            <v/>
          </cell>
          <cell r="AT231">
            <v>10</v>
          </cell>
          <cell r="AU231" t="str">
            <v/>
          </cell>
          <cell r="AV231" t="str">
            <v/>
          </cell>
          <cell r="AW231" t="str">
            <v/>
          </cell>
          <cell r="AX231" t="str">
            <v/>
          </cell>
        </row>
        <row r="232">
          <cell r="A232" t="str">
            <v>7091-3</v>
          </cell>
          <cell r="B232" t="str">
            <v>04-7091-3</v>
          </cell>
          <cell r="E232" t="str">
            <v>棚橋</v>
          </cell>
          <cell r="F232" t="str">
            <v>7091-3</v>
          </cell>
          <cell r="G232" t="str">
            <v>ホンダカーズ神奈川中株式会社</v>
          </cell>
          <cell r="H232">
            <v>1</v>
          </cell>
          <cell r="I232" t="str">
            <v>○</v>
          </cell>
          <cell r="J232" t="str">
            <v>○</v>
          </cell>
          <cell r="K232" t="str">
            <v>＠*</v>
          </cell>
          <cell r="L232" t="str">
            <v>送料込</v>
          </cell>
          <cell r="M232" t="str">
            <v>＠*</v>
          </cell>
          <cell r="N232" t="str">
            <v>送料込</v>
          </cell>
          <cell r="O232" t="str">
            <v>変更しない</v>
          </cell>
          <cell r="P232" t="str">
            <v>変更しない</v>
          </cell>
          <cell r="Q232" t="str">
            <v>変更しない</v>
          </cell>
          <cell r="R232" t="str">
            <v>×</v>
          </cell>
          <cell r="S232" t="str">
            <v>必要なし</v>
          </cell>
          <cell r="U232" t="str">
            <v>必要なし</v>
          </cell>
          <cell r="W232" t="str">
            <v>必要なし</v>
          </cell>
          <cell r="Y232" t="str">
            <v>お客様各位</v>
          </cell>
          <cell r="Z232" t="str">
            <v>★人気のハムギフト、嬉しい送料無料！★</v>
          </cell>
          <cell r="AB232" t="str">
            <v>丸大食品株式会社</v>
          </cell>
          <cell r="AC232" t="str">
            <v>別紙</v>
          </cell>
          <cell r="AD232" t="str">
            <v>○</v>
          </cell>
          <cell r="AE232" t="str">
            <v>FAXにて</v>
          </cell>
          <cell r="AF232" t="str">
            <v>○</v>
          </cell>
          <cell r="AG232" t="str">
            <v>○</v>
          </cell>
          <cell r="AH232" t="str">
            <v>○</v>
          </cell>
          <cell r="AI232" t="str">
            <v>○</v>
          </cell>
          <cell r="AJ232" t="str">
            <v>○</v>
          </cell>
          <cell r="AK232" t="str">
            <v>○</v>
          </cell>
          <cell r="AL232" t="str">
            <v>○</v>
          </cell>
          <cell r="AM232" t="str">
            <v>○</v>
          </cell>
          <cell r="AN232" t="str">
            <v>○</v>
          </cell>
          <cell r="AO232" t="str">
            <v>30％+550</v>
          </cell>
          <cell r="AP232">
            <v>20</v>
          </cell>
          <cell r="AQ232" t="str">
            <v>無料</v>
          </cell>
          <cell r="AR232" t="str">
            <v>しない</v>
          </cell>
          <cell r="AS232" t="str">
            <v/>
          </cell>
          <cell r="AT232">
            <v>10</v>
          </cell>
          <cell r="AU232" t="str">
            <v/>
          </cell>
          <cell r="AV232" t="str">
            <v/>
          </cell>
          <cell r="AW232" t="str">
            <v/>
          </cell>
          <cell r="AX232" t="str">
            <v/>
          </cell>
        </row>
        <row r="233">
          <cell r="A233" t="str">
            <v>7091-5</v>
          </cell>
          <cell r="B233" t="str">
            <v>04-7091-5</v>
          </cell>
          <cell r="E233" t="str">
            <v>棚橋</v>
          </cell>
          <cell r="F233" t="str">
            <v>7091-5</v>
          </cell>
          <cell r="G233" t="str">
            <v>株式会社センチュリー興業</v>
          </cell>
          <cell r="H233">
            <v>1</v>
          </cell>
          <cell r="I233" t="str">
            <v>○</v>
          </cell>
          <cell r="J233" t="str">
            <v>○</v>
          </cell>
          <cell r="K233" t="str">
            <v>＠*</v>
          </cell>
          <cell r="L233" t="str">
            <v>送料込</v>
          </cell>
          <cell r="M233" t="str">
            <v>＠*</v>
          </cell>
          <cell r="N233" t="str">
            <v>送料込</v>
          </cell>
          <cell r="O233" t="str">
            <v>変更しない</v>
          </cell>
          <cell r="P233" t="str">
            <v>変更しない</v>
          </cell>
          <cell r="Q233" t="str">
            <v>変更しない</v>
          </cell>
          <cell r="R233" t="str">
            <v>×</v>
          </cell>
          <cell r="S233" t="str">
            <v>必要なし</v>
          </cell>
          <cell r="U233" t="str">
            <v>必要なし</v>
          </cell>
          <cell r="W233" t="str">
            <v>必要なし</v>
          </cell>
          <cell r="Y233" t="str">
            <v>お客様各位</v>
          </cell>
          <cell r="Z233" t="str">
            <v>★人気のハムギフト、嬉しい送料無料！★</v>
          </cell>
          <cell r="AB233" t="str">
            <v>丸大食品株式会社</v>
          </cell>
          <cell r="AC233" t="str">
            <v>裏面</v>
          </cell>
          <cell r="AD233" t="str">
            <v>○</v>
          </cell>
          <cell r="AE233" t="str">
            <v>FAXにて</v>
          </cell>
          <cell r="AF233" t="str">
            <v>○</v>
          </cell>
          <cell r="AG233" t="str">
            <v>○</v>
          </cell>
          <cell r="AH233" t="str">
            <v>○</v>
          </cell>
          <cell r="AI233" t="str">
            <v>○</v>
          </cell>
          <cell r="AJ233" t="str">
            <v>○</v>
          </cell>
          <cell r="AK233" t="str">
            <v>○</v>
          </cell>
          <cell r="AL233" t="str">
            <v>○</v>
          </cell>
          <cell r="AM233" t="str">
            <v>○</v>
          </cell>
          <cell r="AN233" t="str">
            <v>○</v>
          </cell>
          <cell r="AO233" t="str">
            <v>30％+550</v>
          </cell>
          <cell r="AP233">
            <v>20</v>
          </cell>
          <cell r="AQ233" t="str">
            <v>無料</v>
          </cell>
          <cell r="AR233" t="str">
            <v>しない</v>
          </cell>
          <cell r="AS233" t="str">
            <v/>
          </cell>
          <cell r="AT233" t="str">
            <v/>
          </cell>
          <cell r="AU233" t="str">
            <v/>
          </cell>
          <cell r="AV233" t="str">
            <v/>
          </cell>
          <cell r="AW233" t="str">
            <v/>
          </cell>
          <cell r="AX233" t="str">
            <v/>
          </cell>
        </row>
        <row r="234">
          <cell r="A234" t="str">
            <v>7091-7</v>
          </cell>
          <cell r="B234" t="str">
            <v>04-7091-7</v>
          </cell>
          <cell r="E234" t="str">
            <v>棚橋</v>
          </cell>
          <cell r="F234" t="str">
            <v>7091-7</v>
          </cell>
          <cell r="G234" t="str">
            <v>アメニティハイランド</v>
          </cell>
          <cell r="H234">
            <v>2</v>
          </cell>
          <cell r="I234" t="str">
            <v>○</v>
          </cell>
          <cell r="J234" t="str">
            <v>○</v>
          </cell>
          <cell r="K234" t="str">
            <v>＠*</v>
          </cell>
          <cell r="L234" t="str">
            <v>送料込</v>
          </cell>
          <cell r="M234" t="str">
            <v>＠*</v>
          </cell>
          <cell r="N234" t="str">
            <v>送料込</v>
          </cell>
          <cell r="O234" t="str">
            <v>変更しない</v>
          </cell>
          <cell r="P234" t="str">
            <v>変更しない</v>
          </cell>
          <cell r="Q234" t="str">
            <v>変更しない</v>
          </cell>
          <cell r="R234" t="str">
            <v>×</v>
          </cell>
          <cell r="S234" t="str">
            <v>必要なし</v>
          </cell>
          <cell r="T234" t="str">
            <v>問合2段+自家用</v>
          </cell>
          <cell r="U234" t="str">
            <v>必要なし</v>
          </cell>
          <cell r="V234" t="str">
            <v>問合2段+自家用</v>
          </cell>
          <cell r="W234" t="str">
            <v>必要なし</v>
          </cell>
          <cell r="X234" t="str">
            <v>FAX変更</v>
          </cell>
          <cell r="Y234" t="str">
            <v>お客様各位</v>
          </cell>
          <cell r="Z234" t="str">
            <v>★人気のハムギフト、嬉しい送料無料！★</v>
          </cell>
          <cell r="AA234" t="str">
            <v/>
          </cell>
          <cell r="AB234" t="str">
            <v>丸大食品株式会社</v>
          </cell>
          <cell r="AC234" t="str">
            <v>裏面</v>
          </cell>
          <cell r="AD234" t="str">
            <v>○</v>
          </cell>
          <cell r="AE234" t="str">
            <v>FAXにて</v>
          </cell>
          <cell r="AF234" t="str">
            <v>○</v>
          </cell>
          <cell r="AG234" t="str">
            <v>○</v>
          </cell>
          <cell r="AH234" t="str">
            <v>○</v>
          </cell>
          <cell r="AI234" t="str">
            <v>○</v>
          </cell>
          <cell r="AJ234" t="str">
            <v>○</v>
          </cell>
          <cell r="AK234" t="str">
            <v>○</v>
          </cell>
          <cell r="AL234" t="str">
            <v>○</v>
          </cell>
          <cell r="AM234" t="str">
            <v>○</v>
          </cell>
          <cell r="AN234" t="str">
            <v>○</v>
          </cell>
          <cell r="AO234" t="str">
            <v>30％+550</v>
          </cell>
          <cell r="AP234">
            <v>20</v>
          </cell>
          <cell r="AQ234" t="str">
            <v>無料</v>
          </cell>
          <cell r="AR234" t="str">
            <v>しない</v>
          </cell>
          <cell r="AS234" t="str">
            <v/>
          </cell>
          <cell r="AT234" t="str">
            <v/>
          </cell>
          <cell r="AU234" t="str">
            <v/>
          </cell>
          <cell r="AV234" t="str">
            <v/>
          </cell>
          <cell r="AW234" t="str">
            <v/>
          </cell>
          <cell r="AX234" t="str">
            <v/>
          </cell>
        </row>
        <row r="235">
          <cell r="A235" t="str">
            <v>7100</v>
          </cell>
          <cell r="B235" t="str">
            <v>04-7100</v>
          </cell>
          <cell r="E235" t="str">
            <v>棚橋</v>
          </cell>
          <cell r="F235" t="str">
            <v>7100-0</v>
          </cell>
          <cell r="G235" t="str">
            <v>東京都鍍金工業協同組合（向島）</v>
          </cell>
          <cell r="H235">
            <v>11</v>
          </cell>
          <cell r="I235" t="str">
            <v>○</v>
          </cell>
          <cell r="J235" t="str">
            <v>○</v>
          </cell>
          <cell r="K235" t="str">
            <v>一般と同じ(ＦＡＸあり)</v>
          </cell>
          <cell r="L235" t="str">
            <v>問合2段+自家用</v>
          </cell>
          <cell r="M235" t="str">
            <v>ﾌｫｰﾏｯﾄ</v>
          </cell>
          <cell r="N235" t="str">
            <v>ＦＡＸあり（自家用問合2段）</v>
          </cell>
          <cell r="O235" t="str">
            <v>変更する</v>
          </cell>
          <cell r="P235" t="str">
            <v>変更する</v>
          </cell>
          <cell r="Q235" t="str">
            <v>変更しない</v>
          </cell>
          <cell r="R235" t="str">
            <v>◎</v>
          </cell>
          <cell r="S235" t="str">
            <v>ﾌｫｰﾏｯﾄ</v>
          </cell>
          <cell r="T235" t="str">
            <v>問合2段+自家用</v>
          </cell>
          <cell r="U235" t="str">
            <v>ﾌｫｰﾏｯﾄ</v>
          </cell>
          <cell r="V235" t="str">
            <v>問合2段+自家用</v>
          </cell>
          <cell r="W235" t="str">
            <v>ﾌｫｰﾏｯﾄ</v>
          </cell>
          <cell r="X235" t="str">
            <v>FAX変更</v>
          </cell>
          <cell r="Y235" t="str">
            <v>東京都鍍金工業組合向島支部の皆様へ</v>
          </cell>
          <cell r="AA235" t="str">
            <v/>
          </cell>
          <cell r="AB235" t="str">
            <v>丸大食品株式会社</v>
          </cell>
          <cell r="AC235" t="str">
            <v>裏面</v>
          </cell>
          <cell r="AD235" t="str">
            <v>組合事務所</v>
          </cell>
          <cell r="AE235" t="str">
            <v>FAXにて</v>
          </cell>
          <cell r="AF235" t="str">
            <v>03-6313-6586</v>
          </cell>
          <cell r="AG235" t="str">
            <v>後日、組合より請求致します。</v>
          </cell>
          <cell r="AH235" t="str">
            <v>○</v>
          </cell>
          <cell r="AI235" t="str">
            <v>○</v>
          </cell>
          <cell r="AJ235" t="str">
            <v>東京都鍍金工業組合　向島支部</v>
          </cell>
          <cell r="AK235" t="str">
            <v>金子</v>
          </cell>
          <cell r="AL235" t="str">
            <v>〒131-0041 東京都墨田区八広6-11-9</v>
          </cell>
          <cell r="AM235" t="str">
            <v>03-3617-5779</v>
          </cell>
          <cell r="AN235" t="str">
            <v>○</v>
          </cell>
          <cell r="AO235">
            <v>30</v>
          </cell>
          <cell r="AP235">
            <v>20</v>
          </cell>
          <cell r="AQ235">
            <v>770</v>
          </cell>
          <cell r="AR235" t="str">
            <v>しない</v>
          </cell>
          <cell r="AS235">
            <v>6</v>
          </cell>
          <cell r="AT235">
            <v>11</v>
          </cell>
          <cell r="AU235" t="str">
            <v>鍍金工業組合向島支部</v>
          </cell>
          <cell r="AV235" t="str">
            <v>16</v>
          </cell>
          <cell r="AW235" t="str">
            <v/>
          </cell>
          <cell r="AX235" t="str">
            <v/>
          </cell>
        </row>
        <row r="236">
          <cell r="A236" t="str">
            <v>7204</v>
          </cell>
          <cell r="B236" t="str">
            <v>04-7204</v>
          </cell>
          <cell r="E236" t="str">
            <v>棚橋</v>
          </cell>
          <cell r="F236" t="str">
            <v>7204-0</v>
          </cell>
          <cell r="G236" t="str">
            <v>東京グラフィックサービス工業会</v>
          </cell>
          <cell r="H236">
            <v>14</v>
          </cell>
          <cell r="I236" t="str">
            <v>○</v>
          </cell>
          <cell r="J236" t="str">
            <v>○</v>
          </cell>
          <cell r="K236" t="str">
            <v>ﾌｫｰﾏｯﾄ</v>
          </cell>
          <cell r="L236" t="str">
            <v>通常+自家用</v>
          </cell>
          <cell r="M236" t="str">
            <v>ﾌｫｰﾏｯﾄ</v>
          </cell>
          <cell r="N236" t="str">
            <v>通常+自家用</v>
          </cell>
          <cell r="O236" t="str">
            <v>変更しない</v>
          </cell>
          <cell r="P236" t="str">
            <v>変更しない</v>
          </cell>
          <cell r="Q236" t="str">
            <v>変更しない</v>
          </cell>
          <cell r="R236" t="str">
            <v>◎</v>
          </cell>
          <cell r="S236" t="str">
            <v>ﾌｫｰﾏｯﾄ</v>
          </cell>
          <cell r="T236" t="str">
            <v>通常</v>
          </cell>
          <cell r="U236" t="str">
            <v>ﾌｫｰﾏｯﾄ</v>
          </cell>
          <cell r="V236" t="str">
            <v>通常</v>
          </cell>
          <cell r="W236" t="str">
            <v>ﾌｫｰﾏｯﾄ</v>
          </cell>
          <cell r="X236" t="str">
            <v>通常</v>
          </cell>
          <cell r="Y236" t="str">
            <v>東京グラフィックサービス工業会の皆様へ</v>
          </cell>
          <cell r="AA236" t="str">
            <v/>
          </cell>
          <cell r="AB236" t="str">
            <v>丸大食品株式会社</v>
          </cell>
          <cell r="AC236" t="str">
            <v>裏面</v>
          </cell>
          <cell r="AD236" t="str">
            <v>○</v>
          </cell>
          <cell r="AE236" t="str">
            <v>FAXにて</v>
          </cell>
          <cell r="AF236" t="str">
            <v>○</v>
          </cell>
          <cell r="AG236" t="str">
            <v>○</v>
          </cell>
          <cell r="AH236" t="str">
            <v>○</v>
          </cell>
          <cell r="AI236" t="str">
            <v>○</v>
          </cell>
          <cell r="AJ236" t="str">
            <v>○</v>
          </cell>
          <cell r="AK236" t="str">
            <v>○</v>
          </cell>
          <cell r="AL236" t="str">
            <v>○</v>
          </cell>
          <cell r="AM236" t="str">
            <v>○</v>
          </cell>
          <cell r="AN236" t="str">
            <v>○</v>
          </cell>
          <cell r="AO236">
            <v>30</v>
          </cell>
          <cell r="AP236">
            <v>20</v>
          </cell>
          <cell r="AQ236">
            <v>880</v>
          </cell>
          <cell r="AR236" t="str">
            <v>しない</v>
          </cell>
          <cell r="AS236">
            <v>6</v>
          </cell>
          <cell r="AT236">
            <v>10</v>
          </cell>
          <cell r="AU236" t="str">
            <v>東京グラフィックサービス工業会</v>
          </cell>
          <cell r="AV236" t="str">
            <v>16</v>
          </cell>
          <cell r="AW236" t="str">
            <v/>
          </cell>
          <cell r="AX236" t="str">
            <v/>
          </cell>
        </row>
        <row r="237">
          <cell r="A237" t="str">
            <v>7250</v>
          </cell>
          <cell r="B237" t="str">
            <v>04-7250</v>
          </cell>
          <cell r="E237" t="str">
            <v>棚橋</v>
          </cell>
          <cell r="F237" t="str">
            <v>7250-0</v>
          </cell>
          <cell r="G237" t="str">
            <v>東京都建築士事務所協会</v>
          </cell>
          <cell r="H237">
            <v>30</v>
          </cell>
          <cell r="I237" t="str">
            <v>○</v>
          </cell>
          <cell r="J237" t="str">
            <v>○</v>
          </cell>
          <cell r="K237" t="str">
            <v>ﾌｫｰﾏｯﾄ</v>
          </cell>
          <cell r="L237" t="str">
            <v>通常+自家用</v>
          </cell>
          <cell r="M237" t="str">
            <v>ﾌｫｰﾏｯﾄ</v>
          </cell>
          <cell r="N237" t="str">
            <v>通常+自家用</v>
          </cell>
          <cell r="O237" t="str">
            <v>変更しない</v>
          </cell>
          <cell r="P237" t="str">
            <v>変更しない</v>
          </cell>
          <cell r="Q237" t="str">
            <v>変更しない</v>
          </cell>
          <cell r="R237" t="str">
            <v>×</v>
          </cell>
          <cell r="S237" t="str">
            <v>必要なし</v>
          </cell>
          <cell r="T237" t="str">
            <v>通常</v>
          </cell>
          <cell r="U237" t="str">
            <v>必要なし</v>
          </cell>
          <cell r="V237" t="str">
            <v>通常</v>
          </cell>
          <cell r="W237" t="str">
            <v>ﾌｫｰﾏｯﾄ</v>
          </cell>
          <cell r="X237" t="str">
            <v>通常</v>
          </cell>
          <cell r="Y237" t="str">
            <v>東京都建築士事務所協会の皆様へ</v>
          </cell>
          <cell r="Z237" t="str">
            <v/>
          </cell>
          <cell r="AA237" t="str">
            <v/>
          </cell>
          <cell r="AB237" t="str">
            <v>賛助会員・丸大食品株式会社</v>
          </cell>
          <cell r="AC237" t="str">
            <v>裏面</v>
          </cell>
          <cell r="AD237" t="str">
            <v>○</v>
          </cell>
          <cell r="AE237" t="str">
            <v>FAXにて</v>
          </cell>
          <cell r="AF237" t="str">
            <v>○</v>
          </cell>
          <cell r="AG237" t="str">
            <v>○</v>
          </cell>
          <cell r="AH237" t="str">
            <v>○</v>
          </cell>
          <cell r="AI237" t="str">
            <v>○</v>
          </cell>
          <cell r="AJ237" t="str">
            <v>○</v>
          </cell>
          <cell r="AK237" t="str">
            <v>○</v>
          </cell>
          <cell r="AL237" t="str">
            <v>○</v>
          </cell>
          <cell r="AM237" t="str">
            <v>○</v>
          </cell>
          <cell r="AN237" t="str">
            <v>○</v>
          </cell>
          <cell r="AO237">
            <v>30</v>
          </cell>
          <cell r="AP237">
            <v>20</v>
          </cell>
          <cell r="AQ237">
            <v>880</v>
          </cell>
          <cell r="AR237" t="str">
            <v>しない</v>
          </cell>
          <cell r="AS237">
            <v>6</v>
          </cell>
          <cell r="AT237">
            <v>11</v>
          </cell>
          <cell r="AU237" t="str">
            <v>東京都建築士　　　　　　事務所協会</v>
          </cell>
          <cell r="AV237" t="str">
            <v>14</v>
          </cell>
          <cell r="AW237" t="str">
            <v/>
          </cell>
          <cell r="AX237" t="str">
            <v/>
          </cell>
        </row>
        <row r="238">
          <cell r="A238" t="str">
            <v>7252</v>
          </cell>
          <cell r="B238" t="str">
            <v>04-7252</v>
          </cell>
          <cell r="E238" t="str">
            <v>棚橋</v>
          </cell>
          <cell r="F238" t="str">
            <v>7252-0</v>
          </cell>
          <cell r="G238" t="str">
            <v>東京室内装飾事業協同組合</v>
          </cell>
          <cell r="H238">
            <v>15</v>
          </cell>
          <cell r="I238" t="str">
            <v>○</v>
          </cell>
          <cell r="J238" t="str">
            <v>○</v>
          </cell>
          <cell r="K238" t="str">
            <v>ﾌｫｰﾏｯﾄ</v>
          </cell>
          <cell r="L238" t="str">
            <v>通常+自家用</v>
          </cell>
          <cell r="M238" t="str">
            <v>ﾌｫｰﾏｯﾄ</v>
          </cell>
          <cell r="N238" t="str">
            <v>通常+自家用</v>
          </cell>
          <cell r="O238" t="str">
            <v>変更しない</v>
          </cell>
          <cell r="P238" t="str">
            <v>変更しない</v>
          </cell>
          <cell r="Q238" t="str">
            <v>変更しない</v>
          </cell>
          <cell r="R238" t="str">
            <v>○</v>
          </cell>
          <cell r="S238" t="str">
            <v>ﾌｫｰﾏｯﾄ</v>
          </cell>
          <cell r="T238" t="str">
            <v>通常</v>
          </cell>
          <cell r="U238" t="str">
            <v>ﾌｫｰﾏｯﾄ</v>
          </cell>
          <cell r="V238" t="str">
            <v>通常</v>
          </cell>
          <cell r="W238" t="str">
            <v>ﾌｫｰﾏｯﾄ</v>
          </cell>
          <cell r="X238" t="str">
            <v>通常</v>
          </cell>
          <cell r="Y238" t="str">
            <v>組合員の皆様へ</v>
          </cell>
          <cell r="Z238" t="str">
            <v/>
          </cell>
          <cell r="AA238" t="str">
            <v/>
          </cell>
          <cell r="AB238" t="str">
            <v>東京室内装飾事業協同組合</v>
          </cell>
          <cell r="AC238" t="str">
            <v>裏面</v>
          </cell>
          <cell r="AD238" t="str">
            <v>○</v>
          </cell>
          <cell r="AE238" t="str">
            <v>FAXで</v>
          </cell>
          <cell r="AF238" t="str">
            <v>○</v>
          </cell>
          <cell r="AG238" t="str">
            <v>○</v>
          </cell>
          <cell r="AH238" t="str">
            <v>○</v>
          </cell>
          <cell r="AI238" t="str">
            <v>○</v>
          </cell>
          <cell r="AJ238" t="str">
            <v>○</v>
          </cell>
          <cell r="AK238" t="str">
            <v>○</v>
          </cell>
          <cell r="AL238" t="str">
            <v>○</v>
          </cell>
          <cell r="AM238" t="str">
            <v>○</v>
          </cell>
          <cell r="AN238" t="str">
            <v>○</v>
          </cell>
          <cell r="AO238">
            <v>30</v>
          </cell>
          <cell r="AP238">
            <v>20</v>
          </cell>
          <cell r="AQ238">
            <v>880</v>
          </cell>
          <cell r="AR238" t="str">
            <v>しない</v>
          </cell>
          <cell r="AS238">
            <v>6</v>
          </cell>
          <cell r="AT238">
            <v>11</v>
          </cell>
          <cell r="AU238" t="str">
            <v>東京室内装飾事業　　　　協同組合</v>
          </cell>
          <cell r="AV238" t="str">
            <v/>
          </cell>
          <cell r="AW238" t="str">
            <v/>
          </cell>
          <cell r="AX238" t="str">
            <v/>
          </cell>
        </row>
        <row r="239">
          <cell r="A239" t="str">
            <v>7260</v>
          </cell>
          <cell r="B239" t="str">
            <v>04-7260</v>
          </cell>
          <cell r="E239" t="str">
            <v>棚橋</v>
          </cell>
          <cell r="F239" t="str">
            <v>7260-0</v>
          </cell>
          <cell r="G239" t="str">
            <v>東京土地家屋調査士会</v>
          </cell>
          <cell r="H239">
            <v>52</v>
          </cell>
          <cell r="I239" t="str">
            <v>○</v>
          </cell>
          <cell r="J239" t="str">
            <v>○</v>
          </cell>
          <cell r="K239" t="str">
            <v>ﾌｫｰﾏｯﾄ</v>
          </cell>
          <cell r="L239" t="str">
            <v>通常+自家用</v>
          </cell>
          <cell r="M239" t="str">
            <v>ﾌｫｰﾏｯﾄ</v>
          </cell>
          <cell r="N239" t="str">
            <v>通常+自家用</v>
          </cell>
          <cell r="O239" t="str">
            <v>変更しない</v>
          </cell>
          <cell r="P239" t="str">
            <v>変更しない</v>
          </cell>
          <cell r="Q239" t="str">
            <v>変更しない</v>
          </cell>
          <cell r="R239" t="str">
            <v>◎</v>
          </cell>
          <cell r="S239" t="str">
            <v>ﾌｫｰﾏｯﾄ</v>
          </cell>
          <cell r="T239" t="str">
            <v>通常</v>
          </cell>
          <cell r="U239" t="str">
            <v>ﾌｫｰﾏｯﾄ</v>
          </cell>
          <cell r="V239" t="str">
            <v>通常</v>
          </cell>
          <cell r="W239" t="str">
            <v>ﾌｫｰﾏｯﾄ</v>
          </cell>
          <cell r="X239" t="str">
            <v>通常</v>
          </cell>
          <cell r="Y239" t="str">
            <v>東京土地家屋調査士会会員の皆様へ</v>
          </cell>
          <cell r="AA239" t="str">
            <v/>
          </cell>
          <cell r="AB239" t="str">
            <v>丸大食品株式会社</v>
          </cell>
          <cell r="AC239" t="str">
            <v>裏面</v>
          </cell>
          <cell r="AD239" t="str">
            <v>○</v>
          </cell>
          <cell r="AE239" t="str">
            <v>FAXにて</v>
          </cell>
          <cell r="AF239" t="str">
            <v>○</v>
          </cell>
          <cell r="AG239" t="str">
            <v>○</v>
          </cell>
          <cell r="AH239" t="str">
            <v>○</v>
          </cell>
          <cell r="AI239" t="str">
            <v>○</v>
          </cell>
          <cell r="AJ239" t="str">
            <v>○</v>
          </cell>
          <cell r="AK239" t="str">
            <v>○</v>
          </cell>
          <cell r="AL239" t="str">
            <v>○</v>
          </cell>
          <cell r="AM239" t="str">
            <v>○</v>
          </cell>
          <cell r="AN239" t="str">
            <v>○</v>
          </cell>
          <cell r="AO239">
            <v>30</v>
          </cell>
          <cell r="AP239">
            <v>20</v>
          </cell>
          <cell r="AQ239">
            <v>880</v>
          </cell>
          <cell r="AR239" t="str">
            <v>しない</v>
          </cell>
          <cell r="AS239">
            <v>5</v>
          </cell>
          <cell r="AT239">
            <v>11</v>
          </cell>
          <cell r="AU239" t="str">
            <v>東京土地家屋調査士会</v>
          </cell>
          <cell r="AV239" t="str">
            <v>18</v>
          </cell>
          <cell r="AW239" t="str">
            <v/>
          </cell>
          <cell r="AX239" t="str">
            <v/>
          </cell>
        </row>
        <row r="240">
          <cell r="A240" t="str">
            <v>7265</v>
          </cell>
          <cell r="B240" t="str">
            <v>04-7265</v>
          </cell>
          <cell r="E240" t="str">
            <v>棚橋</v>
          </cell>
          <cell r="F240" t="str">
            <v>7265-0</v>
          </cell>
          <cell r="G240" t="str">
            <v>東京都製本工業組合</v>
          </cell>
          <cell r="H240">
            <v>17</v>
          </cell>
          <cell r="I240" t="str">
            <v>○</v>
          </cell>
          <cell r="J240" t="str">
            <v>○</v>
          </cell>
          <cell r="K240" t="str">
            <v>ﾌｫｰﾏｯﾄ</v>
          </cell>
          <cell r="L240" t="str">
            <v>通常+自家用</v>
          </cell>
          <cell r="M240" t="str">
            <v>ﾌｫｰﾏｯﾄ</v>
          </cell>
          <cell r="N240" t="str">
            <v>通常+自家用</v>
          </cell>
          <cell r="O240" t="str">
            <v>変更しない</v>
          </cell>
          <cell r="P240" t="str">
            <v>変更しない</v>
          </cell>
          <cell r="Q240" t="str">
            <v>変更しない</v>
          </cell>
          <cell r="R240" t="str">
            <v>◎</v>
          </cell>
          <cell r="S240" t="str">
            <v>ﾌｫｰﾏｯﾄ</v>
          </cell>
          <cell r="T240" t="str">
            <v>通常</v>
          </cell>
          <cell r="U240" t="str">
            <v>ﾌｫｰﾏｯﾄ</v>
          </cell>
          <cell r="V240" t="str">
            <v>通常</v>
          </cell>
          <cell r="W240" t="str">
            <v>ﾌｫｰﾏｯﾄ</v>
          </cell>
          <cell r="X240" t="str">
            <v>通常</v>
          </cell>
          <cell r="Y240" t="str">
            <v>組合員の皆様へ</v>
          </cell>
          <cell r="AA240" t="str">
            <v>東京都製本工業組合</v>
          </cell>
          <cell r="AB240" t="str">
            <v>丸大食品株式会社</v>
          </cell>
          <cell r="AC240" t="str">
            <v>裏面</v>
          </cell>
          <cell r="AD240" t="str">
            <v>○</v>
          </cell>
          <cell r="AE240" t="str">
            <v>FAXにて</v>
          </cell>
          <cell r="AF240" t="str">
            <v>○</v>
          </cell>
          <cell r="AG240" t="str">
            <v>○</v>
          </cell>
          <cell r="AH240" t="str">
            <v>○</v>
          </cell>
          <cell r="AI240" t="str">
            <v>○</v>
          </cell>
          <cell r="AJ240" t="str">
            <v>○</v>
          </cell>
          <cell r="AK240" t="str">
            <v>○</v>
          </cell>
          <cell r="AL240" t="str">
            <v>○</v>
          </cell>
          <cell r="AM240" t="str">
            <v>○</v>
          </cell>
          <cell r="AN240" t="str">
            <v>○</v>
          </cell>
          <cell r="AO240">
            <v>30</v>
          </cell>
          <cell r="AP240">
            <v>20</v>
          </cell>
          <cell r="AQ240">
            <v>880</v>
          </cell>
          <cell r="AR240" t="str">
            <v>しない</v>
          </cell>
          <cell r="AS240">
            <v>6</v>
          </cell>
          <cell r="AT240">
            <v>11</v>
          </cell>
          <cell r="AU240" t="str">
            <v>東京都製本工業組合</v>
          </cell>
          <cell r="AV240" t="str">
            <v/>
          </cell>
          <cell r="AW240" t="str">
            <v/>
          </cell>
          <cell r="AX240" t="str">
            <v/>
          </cell>
        </row>
        <row r="241">
          <cell r="A241" t="str">
            <v>7366</v>
          </cell>
          <cell r="B241" t="str">
            <v>04-7366</v>
          </cell>
          <cell r="E241" t="str">
            <v>棚橋</v>
          </cell>
          <cell r="F241" t="str">
            <v>7366-0</v>
          </cell>
          <cell r="G241" t="str">
            <v>神奈川県賢友会</v>
          </cell>
          <cell r="H241">
            <v>66</v>
          </cell>
          <cell r="I241" t="str">
            <v>○</v>
          </cell>
          <cell r="J241" t="str">
            <v>○</v>
          </cell>
          <cell r="K241" t="str">
            <v>ﾌｫｰﾏｯﾄ</v>
          </cell>
          <cell r="L241" t="str">
            <v>通常+自家用</v>
          </cell>
          <cell r="M241" t="str">
            <v>ﾌｫｰﾏｯﾄ</v>
          </cell>
          <cell r="N241" t="str">
            <v>通常+自家用</v>
          </cell>
          <cell r="O241" t="str">
            <v>変更しない</v>
          </cell>
          <cell r="P241" t="str">
            <v>変更しない</v>
          </cell>
          <cell r="Q241" t="str">
            <v>変更しない</v>
          </cell>
          <cell r="R241" t="str">
            <v>×</v>
          </cell>
          <cell r="S241" t="str">
            <v>必要なし</v>
          </cell>
          <cell r="T241" t="str">
            <v>1円切捨</v>
          </cell>
          <cell r="U241" t="str">
            <v>必要なし</v>
          </cell>
          <cell r="V241" t="str">
            <v>1円切捨</v>
          </cell>
          <cell r="W241" t="str">
            <v>必要なし</v>
          </cell>
          <cell r="X241" t="str">
            <v>参考計算付</v>
          </cell>
          <cell r="Y241" t="str">
            <v>神奈川県腎友会 会員の皆様へ</v>
          </cell>
          <cell r="AA241" t="str">
            <v/>
          </cell>
          <cell r="AB241" t="str">
            <v>賛助会員　丸大食品株式会社</v>
          </cell>
          <cell r="AC241" t="str">
            <v>裏面</v>
          </cell>
          <cell r="AD241" t="str">
            <v>○</v>
          </cell>
          <cell r="AE241" t="str">
            <v>FAXにて</v>
          </cell>
          <cell r="AF241" t="str">
            <v>○</v>
          </cell>
          <cell r="AG241" t="str">
            <v>○</v>
          </cell>
          <cell r="AH241" t="str">
            <v>○</v>
          </cell>
          <cell r="AI241" t="str">
            <v>○</v>
          </cell>
          <cell r="AJ241" t="str">
            <v>○</v>
          </cell>
          <cell r="AK241" t="str">
            <v>○</v>
          </cell>
          <cell r="AL241" t="str">
            <v>○</v>
          </cell>
          <cell r="AM241" t="str">
            <v>○</v>
          </cell>
          <cell r="AN241" t="str">
            <v>○</v>
          </cell>
          <cell r="AO241">
            <v>30</v>
          </cell>
          <cell r="AP241">
            <v>20</v>
          </cell>
          <cell r="AQ241">
            <v>880</v>
          </cell>
          <cell r="AR241" t="str">
            <v>しない</v>
          </cell>
          <cell r="AS241">
            <v>6</v>
          </cell>
          <cell r="AT241">
            <v>10</v>
          </cell>
          <cell r="AU241" t="str">
            <v>神奈川県腎友会</v>
          </cell>
          <cell r="AV241" t="str">
            <v>20</v>
          </cell>
          <cell r="AW241" t="str">
            <v/>
          </cell>
          <cell r="AX241" t="str">
            <v/>
          </cell>
        </row>
        <row r="242">
          <cell r="A242" t="str">
            <v>7370</v>
          </cell>
          <cell r="B242" t="str">
            <v>04-7370</v>
          </cell>
          <cell r="E242" t="str">
            <v>棚橋</v>
          </cell>
          <cell r="F242" t="str">
            <v>7370-0</v>
          </cell>
          <cell r="G242" t="str">
            <v>おあしす福祉会</v>
          </cell>
          <cell r="H242">
            <v>33</v>
          </cell>
          <cell r="I242" t="str">
            <v>×</v>
          </cell>
          <cell r="J242" t="str">
            <v>×</v>
          </cell>
          <cell r="K242" t="str">
            <v>なし</v>
          </cell>
          <cell r="L242" t="str">
            <v/>
          </cell>
          <cell r="M242" t="str">
            <v>なし</v>
          </cell>
          <cell r="N242" t="str">
            <v/>
          </cell>
          <cell r="O242" t="str">
            <v>変更する</v>
          </cell>
          <cell r="P242" t="str">
            <v>変更する</v>
          </cell>
          <cell r="Q242" t="str">
            <v/>
          </cell>
          <cell r="R242" t="str">
            <v>◎</v>
          </cell>
          <cell r="S242" t="str">
            <v>＠</v>
          </cell>
          <cell r="T242" t="str">
            <v>1円切捨</v>
          </cell>
          <cell r="U242" t="str">
            <v>＠</v>
          </cell>
          <cell r="V242" t="str">
            <v>1円切捨</v>
          </cell>
          <cell r="W242" t="str">
            <v>＠</v>
          </cell>
          <cell r="X242" t="str">
            <v>参考計算付</v>
          </cell>
          <cell r="Y242" t="str">
            <v>お客様各位</v>
          </cell>
          <cell r="Z242" t="str">
            <v/>
          </cell>
          <cell r="AA242" t="str">
            <v>おあしす福祉会</v>
          </cell>
          <cell r="AB242" t="str">
            <v>丸大食品株式会社</v>
          </cell>
          <cell r="AC242" t="str">
            <v>裏面</v>
          </cell>
          <cell r="AD242" t="str">
            <v>おあしす福祉会</v>
          </cell>
          <cell r="AE242" t="str">
            <v>FAXで</v>
          </cell>
          <cell r="AF242" t="str">
            <v>03-5690-5967</v>
          </cell>
          <cell r="AG242" t="str">
            <v>福祉会から同封した振込用紙にてお振込ください。</v>
          </cell>
          <cell r="AH242">
            <v>44772</v>
          </cell>
          <cell r="AI242" t="str">
            <v>○</v>
          </cell>
          <cell r="AJ242" t="str">
            <v>おあしす福祉会</v>
          </cell>
          <cell r="AK242" t="str">
            <v>飯野</v>
          </cell>
          <cell r="AL242" t="str">
            <v>〒136-0076　東京都江東区南砂3-4-6</v>
          </cell>
          <cell r="AM242" t="str">
            <v>03-5690-5959</v>
          </cell>
          <cell r="AN242" t="str">
            <v>○</v>
          </cell>
          <cell r="AO242">
            <v>30</v>
          </cell>
          <cell r="AP242">
            <v>20</v>
          </cell>
          <cell r="AQ242">
            <v>770</v>
          </cell>
          <cell r="AR242" t="str">
            <v>しない</v>
          </cell>
          <cell r="AS242">
            <v>5</v>
          </cell>
          <cell r="AT242">
            <v>10</v>
          </cell>
          <cell r="AU242" t="str">
            <v>おあしす福祉会</v>
          </cell>
          <cell r="AV242" t="str">
            <v/>
          </cell>
          <cell r="AW242" t="str">
            <v/>
          </cell>
          <cell r="AX242" t="str">
            <v/>
          </cell>
        </row>
        <row r="243">
          <cell r="A243" t="str">
            <v>7374</v>
          </cell>
          <cell r="B243" t="str">
            <v>04-7374</v>
          </cell>
          <cell r="E243" t="str">
            <v>棚橋</v>
          </cell>
          <cell r="F243" t="str">
            <v>7374-0</v>
          </cell>
          <cell r="G243" t="str">
            <v>全国情報ネットワーク協同組合</v>
          </cell>
          <cell r="H243">
            <v>35</v>
          </cell>
          <cell r="I243" t="str">
            <v>○</v>
          </cell>
          <cell r="J243" t="str">
            <v>○</v>
          </cell>
          <cell r="K243" t="str">
            <v>一般と同じ(ＦＡＸあり)</v>
          </cell>
          <cell r="L243" t="str">
            <v>問合2段+自家用</v>
          </cell>
          <cell r="M243" t="str">
            <v>ﾌｫｰﾏｯﾄ</v>
          </cell>
          <cell r="N243" t="str">
            <v>ＦＡＸあり（自家用問合2段）</v>
          </cell>
          <cell r="O243" t="str">
            <v>変更する</v>
          </cell>
          <cell r="P243" t="str">
            <v>変更する</v>
          </cell>
          <cell r="Q243" t="str">
            <v>変更しない</v>
          </cell>
          <cell r="R243" t="str">
            <v>◎</v>
          </cell>
          <cell r="S243" t="str">
            <v>＠</v>
          </cell>
          <cell r="T243" t="str">
            <v>通常</v>
          </cell>
          <cell r="U243" t="str">
            <v>ﾌｫｰﾏｯﾄ</v>
          </cell>
          <cell r="V243" t="str">
            <v>問合2段+自家用</v>
          </cell>
          <cell r="W243" t="str">
            <v>＠</v>
          </cell>
          <cell r="X243" t="str">
            <v>FAX変更</v>
          </cell>
          <cell r="Y243" t="str">
            <v>組合員の皆様へ</v>
          </cell>
          <cell r="Z243" t="str">
            <v/>
          </cell>
          <cell r="AA243" t="str">
            <v>全国情報ネットワーク協同組合</v>
          </cell>
          <cell r="AB243" t="str">
            <v>丸大食品株式会社</v>
          </cell>
          <cell r="AC243" t="str">
            <v>裏面</v>
          </cell>
          <cell r="AD243" t="str">
            <v>組合事務所</v>
          </cell>
          <cell r="AE243" t="str">
            <v>FAXで</v>
          </cell>
          <cell r="AF243" t="str">
            <v>03-3517-4500</v>
          </cell>
          <cell r="AG243" t="str">
            <v>口座振替（ご登録の組合口座）または、振込用紙でのお支払いになります　「支払方法」にご記入ください。</v>
          </cell>
          <cell r="AH243" t="str">
            <v>○</v>
          </cell>
          <cell r="AI243" t="str">
            <v>○</v>
          </cell>
          <cell r="AJ243" t="str">
            <v>全国情報ネットワーク協同組合</v>
          </cell>
          <cell r="AK243" t="str">
            <v>相坂</v>
          </cell>
          <cell r="AL243" t="str">
            <v>〒103-0021　東京都中央区日本橋本石町4-5-5　藤ビル3階</v>
          </cell>
          <cell r="AM243" t="str">
            <v>03-3517-4501</v>
          </cell>
          <cell r="AN243" t="str">
            <v>○</v>
          </cell>
          <cell r="AO243">
            <v>30</v>
          </cell>
          <cell r="AP243">
            <v>20</v>
          </cell>
          <cell r="AQ243">
            <v>880</v>
          </cell>
          <cell r="AR243" t="str">
            <v>しない</v>
          </cell>
          <cell r="AS243">
            <v>5</v>
          </cell>
          <cell r="AT243">
            <v>11</v>
          </cell>
          <cell r="AU243" t="str">
            <v>全国情報ネットワーク　　協同組合</v>
          </cell>
          <cell r="AV243" t="str">
            <v/>
          </cell>
          <cell r="AW243" t="str">
            <v>お支払方法（○で囲んでください）</v>
          </cell>
          <cell r="AX243" t="str">
            <v>振替（総合口座）　　振込用紙</v>
          </cell>
        </row>
        <row r="244">
          <cell r="A244" t="str">
            <v>7382</v>
          </cell>
          <cell r="B244" t="str">
            <v>04-7382</v>
          </cell>
          <cell r="E244" t="str">
            <v>棚橋</v>
          </cell>
          <cell r="F244" t="str">
            <v>7382-0</v>
          </cell>
          <cell r="G244" t="str">
            <v>ラインネットサービス協同組合</v>
          </cell>
          <cell r="H244">
            <v>23</v>
          </cell>
          <cell r="I244" t="str">
            <v>○</v>
          </cell>
          <cell r="J244" t="str">
            <v>○</v>
          </cell>
          <cell r="K244" t="str">
            <v>ﾌｫｰﾏｯﾄ</v>
          </cell>
          <cell r="L244" t="str">
            <v>通常+自家用</v>
          </cell>
          <cell r="M244" t="str">
            <v>ﾌｫｰﾏｯﾄ</v>
          </cell>
          <cell r="N244" t="str">
            <v>通常+自家用</v>
          </cell>
          <cell r="O244" t="str">
            <v>変更しない</v>
          </cell>
          <cell r="P244" t="str">
            <v>変更しない</v>
          </cell>
          <cell r="Q244" t="str">
            <v>変更しない</v>
          </cell>
          <cell r="R244" t="str">
            <v>◎</v>
          </cell>
          <cell r="S244" t="str">
            <v>ﾌｫｰﾏｯﾄ</v>
          </cell>
          <cell r="T244" t="str">
            <v>通常</v>
          </cell>
          <cell r="U244" t="str">
            <v>ﾌｫｰﾏｯﾄ</v>
          </cell>
          <cell r="V244" t="str">
            <v>通常</v>
          </cell>
          <cell r="W244" t="str">
            <v>ﾌｫｰﾏｯﾄ</v>
          </cell>
          <cell r="X244" t="str">
            <v>通常</v>
          </cell>
          <cell r="Y244" t="str">
            <v>組合員の皆様へ</v>
          </cell>
          <cell r="Z244" t="str">
            <v/>
          </cell>
          <cell r="AA244" t="str">
            <v>ラインネットサービス協同組合</v>
          </cell>
          <cell r="AB244" t="str">
            <v>丸大食品株式会社</v>
          </cell>
          <cell r="AC244" t="str">
            <v>裏面</v>
          </cell>
          <cell r="AD244" t="str">
            <v>○</v>
          </cell>
          <cell r="AE244" t="str">
            <v>FAXで</v>
          </cell>
          <cell r="AF244" t="str">
            <v>○</v>
          </cell>
          <cell r="AG244" t="str">
            <v>○</v>
          </cell>
          <cell r="AH244" t="str">
            <v>○</v>
          </cell>
          <cell r="AI244" t="str">
            <v>○</v>
          </cell>
          <cell r="AJ244" t="str">
            <v>○</v>
          </cell>
          <cell r="AK244" t="str">
            <v>○</v>
          </cell>
          <cell r="AL244" t="str">
            <v>○</v>
          </cell>
          <cell r="AM244" t="str">
            <v>○</v>
          </cell>
          <cell r="AN244" t="str">
            <v>○</v>
          </cell>
          <cell r="AO244">
            <v>30</v>
          </cell>
          <cell r="AP244">
            <v>20</v>
          </cell>
          <cell r="AQ244">
            <v>880</v>
          </cell>
          <cell r="AR244" t="str">
            <v>しない</v>
          </cell>
          <cell r="AS244">
            <v>5</v>
          </cell>
          <cell r="AT244">
            <v>10</v>
          </cell>
          <cell r="AU244" t="str">
            <v>ラインネットサービス協同組合</v>
          </cell>
          <cell r="AV244" t="str">
            <v/>
          </cell>
          <cell r="AW244" t="str">
            <v/>
          </cell>
          <cell r="AX244" t="str">
            <v/>
          </cell>
        </row>
        <row r="245">
          <cell r="A245" t="str">
            <v>7383</v>
          </cell>
          <cell r="B245" t="str">
            <v>04-7383</v>
          </cell>
          <cell r="E245" t="str">
            <v>棚橋</v>
          </cell>
          <cell r="F245" t="str">
            <v>7383-0</v>
          </cell>
          <cell r="G245" t="str">
            <v>協同組合双助会</v>
          </cell>
          <cell r="H245">
            <v>30</v>
          </cell>
          <cell r="I245" t="str">
            <v>○</v>
          </cell>
          <cell r="J245" t="str">
            <v>○</v>
          </cell>
          <cell r="K245" t="str">
            <v>ﾌｫｰﾏｯﾄ</v>
          </cell>
          <cell r="L245" t="str">
            <v>通常+自家用</v>
          </cell>
          <cell r="M245" t="str">
            <v>ﾌｫｰﾏｯﾄ</v>
          </cell>
          <cell r="N245" t="str">
            <v>通常+自家用</v>
          </cell>
          <cell r="O245" t="str">
            <v>変更しない</v>
          </cell>
          <cell r="P245" t="str">
            <v>変更しない</v>
          </cell>
          <cell r="Q245" t="str">
            <v>変更しない</v>
          </cell>
          <cell r="R245" t="str">
            <v>◎</v>
          </cell>
          <cell r="S245" t="str">
            <v>ﾌｫｰﾏｯﾄ</v>
          </cell>
          <cell r="T245" t="str">
            <v>通常</v>
          </cell>
          <cell r="U245" t="str">
            <v>ﾌｫｰﾏｯﾄ</v>
          </cell>
          <cell r="V245" t="str">
            <v>通常</v>
          </cell>
          <cell r="W245" t="str">
            <v>＠</v>
          </cell>
          <cell r="X245" t="str">
            <v>通常</v>
          </cell>
          <cell r="Y245" t="str">
            <v>組合員の皆様へ</v>
          </cell>
          <cell r="Z245" t="str">
            <v/>
          </cell>
          <cell r="AA245" t="str">
            <v>協同組合双助会</v>
          </cell>
          <cell r="AB245" t="str">
            <v>丸大食品株式会社</v>
          </cell>
          <cell r="AC245" t="str">
            <v>裏面</v>
          </cell>
          <cell r="AD245" t="str">
            <v>○</v>
          </cell>
          <cell r="AE245" t="str">
            <v>FAXで</v>
          </cell>
          <cell r="AF245" t="str">
            <v>○</v>
          </cell>
          <cell r="AG245" t="str">
            <v>○</v>
          </cell>
          <cell r="AH245" t="str">
            <v>○</v>
          </cell>
          <cell r="AI245" t="str">
            <v>○</v>
          </cell>
          <cell r="AJ245" t="str">
            <v>○</v>
          </cell>
          <cell r="AK245" t="str">
            <v>○</v>
          </cell>
          <cell r="AL245" t="str">
            <v>○</v>
          </cell>
          <cell r="AM245" t="str">
            <v>○</v>
          </cell>
          <cell r="AN245" t="str">
            <v>○</v>
          </cell>
          <cell r="AO245">
            <v>30</v>
          </cell>
          <cell r="AP245">
            <v>20</v>
          </cell>
          <cell r="AQ245">
            <v>880</v>
          </cell>
          <cell r="AR245" t="str">
            <v>しない</v>
          </cell>
          <cell r="AS245">
            <v>6</v>
          </cell>
          <cell r="AT245">
            <v>10</v>
          </cell>
          <cell r="AU245" t="str">
            <v>協同組合双助会　　　　　　　組合員名（　　　　　　　　　）</v>
          </cell>
          <cell r="AV245" t="str">
            <v/>
          </cell>
          <cell r="AW245" t="str">
            <v>組合員とご依頼主の関係</v>
          </cell>
          <cell r="AX245" t="str">
            <v>本人・従業員・紹介</v>
          </cell>
        </row>
        <row r="246">
          <cell r="A246" t="str">
            <v>7383-1</v>
          </cell>
          <cell r="B246" t="str">
            <v>04-7383-1</v>
          </cell>
          <cell r="E246" t="str">
            <v>棚橋</v>
          </cell>
          <cell r="F246" t="str">
            <v>7383-1</v>
          </cell>
          <cell r="G246" t="str">
            <v>㈱建和</v>
          </cell>
          <cell r="H246">
            <v>1</v>
          </cell>
          <cell r="I246" t="str">
            <v>○</v>
          </cell>
          <cell r="J246" t="str">
            <v>○</v>
          </cell>
          <cell r="K246" t="str">
            <v>**</v>
          </cell>
          <cell r="L246" t="str">
            <v>通常+自家用</v>
          </cell>
          <cell r="M246" t="str">
            <v>**</v>
          </cell>
          <cell r="N246" t="str">
            <v>通常+自家用</v>
          </cell>
          <cell r="O246" t="str">
            <v>変更しない</v>
          </cell>
          <cell r="P246" t="str">
            <v>変更しない</v>
          </cell>
          <cell r="Q246" t="str">
            <v>変更しない</v>
          </cell>
          <cell r="R246" t="str">
            <v>×</v>
          </cell>
          <cell r="S246" t="str">
            <v>必要なし</v>
          </cell>
          <cell r="U246" t="str">
            <v>必要なし</v>
          </cell>
          <cell r="W246" t="str">
            <v>必要なし</v>
          </cell>
          <cell r="Y246" t="str">
            <v>お客様各位</v>
          </cell>
          <cell r="Z246" t="str">
            <v/>
          </cell>
          <cell r="AA246" t="str">
            <v/>
          </cell>
          <cell r="AB246" t="str">
            <v>丸大食品株式会社</v>
          </cell>
          <cell r="AC246" t="str">
            <v/>
          </cell>
          <cell r="AD246" t="str">
            <v>○</v>
          </cell>
          <cell r="AE246" t="str">
            <v/>
          </cell>
          <cell r="AF246" t="str">
            <v/>
          </cell>
          <cell r="AG246" t="str">
            <v/>
          </cell>
          <cell r="AH246" t="str">
            <v>○</v>
          </cell>
          <cell r="AI246" t="str">
            <v>○</v>
          </cell>
          <cell r="AJ246" t="str">
            <v>○</v>
          </cell>
          <cell r="AK246" t="str">
            <v>○</v>
          </cell>
          <cell r="AL246" t="str">
            <v>○</v>
          </cell>
          <cell r="AM246" t="str">
            <v>○</v>
          </cell>
          <cell r="AN246" t="str">
            <v>○</v>
          </cell>
          <cell r="AO246">
            <v>30</v>
          </cell>
          <cell r="AP246">
            <v>20</v>
          </cell>
          <cell r="AQ246">
            <v>583</v>
          </cell>
          <cell r="AR246" t="str">
            <v>しない</v>
          </cell>
          <cell r="AS246" t="str">
            <v/>
          </cell>
          <cell r="AT246" t="str">
            <v/>
          </cell>
          <cell r="AU246" t="str">
            <v/>
          </cell>
          <cell r="AV246" t="str">
            <v/>
          </cell>
          <cell r="AW246" t="str">
            <v/>
          </cell>
          <cell r="AX246" t="str">
            <v/>
          </cell>
        </row>
        <row r="247">
          <cell r="A247" t="str">
            <v>7383-2</v>
          </cell>
          <cell r="B247" t="str">
            <v>04-7383-2</v>
          </cell>
          <cell r="E247" t="str">
            <v>棚橋</v>
          </cell>
          <cell r="F247" t="str">
            <v>7383-2</v>
          </cell>
          <cell r="G247" t="str">
            <v>青木金属有限会社</v>
          </cell>
          <cell r="H247">
            <v>2</v>
          </cell>
          <cell r="I247" t="str">
            <v>○</v>
          </cell>
          <cell r="J247" t="str">
            <v>○</v>
          </cell>
          <cell r="K247" t="str">
            <v>*</v>
          </cell>
          <cell r="L247" t="str">
            <v>通常+自家用</v>
          </cell>
          <cell r="M247" t="str">
            <v>*</v>
          </cell>
          <cell r="N247" t="str">
            <v>通常+自家用</v>
          </cell>
          <cell r="O247" t="str">
            <v>変更しない</v>
          </cell>
          <cell r="P247" t="str">
            <v>変更しない</v>
          </cell>
          <cell r="Q247" t="str">
            <v>変更しない</v>
          </cell>
          <cell r="R247" t="str">
            <v>×</v>
          </cell>
          <cell r="S247" t="str">
            <v>必要なし</v>
          </cell>
          <cell r="U247" t="str">
            <v>必要なし</v>
          </cell>
          <cell r="W247" t="str">
            <v>必要なし</v>
          </cell>
          <cell r="Y247" t="str">
            <v>お客様各位</v>
          </cell>
          <cell r="Z247" t="str">
            <v/>
          </cell>
          <cell r="AA247" t="str">
            <v/>
          </cell>
          <cell r="AB247" t="str">
            <v>丸大食品株式会社</v>
          </cell>
          <cell r="AC247" t="str">
            <v/>
          </cell>
          <cell r="AD247" t="str">
            <v>○</v>
          </cell>
          <cell r="AE247" t="str">
            <v/>
          </cell>
          <cell r="AF247" t="str">
            <v/>
          </cell>
          <cell r="AG247" t="str">
            <v/>
          </cell>
          <cell r="AH247" t="str">
            <v>○</v>
          </cell>
          <cell r="AI247" t="str">
            <v>○</v>
          </cell>
          <cell r="AJ247" t="str">
            <v>○</v>
          </cell>
          <cell r="AK247" t="str">
            <v>○</v>
          </cell>
          <cell r="AL247" t="str">
            <v>○</v>
          </cell>
          <cell r="AM247" t="str">
            <v>○</v>
          </cell>
          <cell r="AN247" t="str">
            <v>○</v>
          </cell>
          <cell r="AO247">
            <v>30</v>
          </cell>
          <cell r="AP247">
            <v>20</v>
          </cell>
          <cell r="AQ247">
            <v>583</v>
          </cell>
          <cell r="AR247" t="str">
            <v>しない</v>
          </cell>
          <cell r="AS247" t="str">
            <v/>
          </cell>
          <cell r="AT247" t="str">
            <v/>
          </cell>
          <cell r="AU247" t="str">
            <v/>
          </cell>
          <cell r="AV247" t="str">
            <v/>
          </cell>
          <cell r="AW247" t="str">
            <v/>
          </cell>
          <cell r="AX247" t="str">
            <v/>
          </cell>
        </row>
        <row r="248">
          <cell r="A248" t="str">
            <v>7383-3</v>
          </cell>
          <cell r="B248" t="str">
            <v>04-7383-3</v>
          </cell>
          <cell r="E248" t="str">
            <v>棚橋</v>
          </cell>
          <cell r="F248" t="str">
            <v>7383-3</v>
          </cell>
          <cell r="G248" t="str">
            <v>（株）小池製作所</v>
          </cell>
          <cell r="H248">
            <v>2</v>
          </cell>
          <cell r="I248" t="str">
            <v>○</v>
          </cell>
          <cell r="J248" t="str">
            <v>○</v>
          </cell>
          <cell r="K248" t="str">
            <v>*</v>
          </cell>
          <cell r="L248" t="str">
            <v>通常+自家用</v>
          </cell>
          <cell r="M248" t="str">
            <v>*</v>
          </cell>
          <cell r="N248" t="str">
            <v>通常+自家用</v>
          </cell>
          <cell r="O248" t="str">
            <v>変更しない</v>
          </cell>
          <cell r="P248" t="str">
            <v>変更しない</v>
          </cell>
          <cell r="Q248" t="str">
            <v>変更しない</v>
          </cell>
          <cell r="R248" t="str">
            <v>×</v>
          </cell>
          <cell r="S248" t="str">
            <v>必要なし</v>
          </cell>
          <cell r="T248" t="str">
            <v>通常</v>
          </cell>
          <cell r="U248" t="str">
            <v>必要なし</v>
          </cell>
          <cell r="V248" t="str">
            <v>通常</v>
          </cell>
          <cell r="W248" t="str">
            <v>必要なし</v>
          </cell>
          <cell r="X248" t="str">
            <v>通常</v>
          </cell>
          <cell r="Y248" t="str">
            <v>お客様各位</v>
          </cell>
          <cell r="Z248" t="str">
            <v/>
          </cell>
          <cell r="AA248" t="str">
            <v>エヌ・ケイ・ディー協同組合</v>
          </cell>
          <cell r="AB248" t="str">
            <v>丸大食品株式会社</v>
          </cell>
          <cell r="AC248" t="str">
            <v>裏面</v>
          </cell>
          <cell r="AD248" t="str">
            <v>○</v>
          </cell>
          <cell r="AE248" t="str">
            <v>FAXで</v>
          </cell>
          <cell r="AF248" t="str">
            <v>○</v>
          </cell>
          <cell r="AG248" t="str">
            <v>○</v>
          </cell>
          <cell r="AH248" t="str">
            <v>○</v>
          </cell>
          <cell r="AI248" t="str">
            <v>○</v>
          </cell>
          <cell r="AJ248" t="str">
            <v>○</v>
          </cell>
          <cell r="AK248" t="str">
            <v>○</v>
          </cell>
          <cell r="AL248" t="str">
            <v>○</v>
          </cell>
          <cell r="AM248" t="str">
            <v>○</v>
          </cell>
          <cell r="AN248" t="str">
            <v>○</v>
          </cell>
          <cell r="AO248">
            <v>30</v>
          </cell>
          <cell r="AP248">
            <v>20</v>
          </cell>
          <cell r="AQ248">
            <v>583</v>
          </cell>
          <cell r="AR248" t="str">
            <v>しない</v>
          </cell>
          <cell r="AS248">
            <v>5</v>
          </cell>
          <cell r="AT248">
            <v>10</v>
          </cell>
          <cell r="AU248" t="str">
            <v>エヌ・ケイ・デイ協同組合</v>
          </cell>
          <cell r="AV248" t="str">
            <v/>
          </cell>
          <cell r="AW248" t="str">
            <v/>
          </cell>
          <cell r="AX248" t="str">
            <v/>
          </cell>
        </row>
        <row r="249">
          <cell r="A249" t="str">
            <v>7390</v>
          </cell>
          <cell r="B249" t="str">
            <v>04-7390</v>
          </cell>
          <cell r="E249" t="str">
            <v>棚橋</v>
          </cell>
          <cell r="F249" t="str">
            <v>7390-0</v>
          </cell>
          <cell r="G249" t="str">
            <v>エヌ・ケイ・ディー協同組合</v>
          </cell>
          <cell r="H249">
            <v>6</v>
          </cell>
          <cell r="I249" t="str">
            <v>○</v>
          </cell>
          <cell r="J249" t="str">
            <v>○</v>
          </cell>
          <cell r="K249" t="str">
            <v>ﾌｫｰﾏｯﾄ</v>
          </cell>
          <cell r="L249" t="str">
            <v>通常+自家用</v>
          </cell>
          <cell r="M249" t="str">
            <v>ﾌｫｰﾏｯﾄ</v>
          </cell>
          <cell r="N249" t="str">
            <v>通常+自家用</v>
          </cell>
          <cell r="O249" t="str">
            <v>変更しない</v>
          </cell>
          <cell r="P249" t="str">
            <v>変更しない</v>
          </cell>
          <cell r="Q249" t="str">
            <v>変更しない</v>
          </cell>
          <cell r="R249" t="str">
            <v>◎</v>
          </cell>
          <cell r="S249" t="str">
            <v>ﾌｫｰﾏｯﾄ</v>
          </cell>
          <cell r="T249" t="str">
            <v>通常</v>
          </cell>
          <cell r="U249" t="str">
            <v>ﾌｫｰﾏｯﾄ</v>
          </cell>
          <cell r="V249" t="str">
            <v>通常</v>
          </cell>
          <cell r="W249" t="str">
            <v>ﾌｫｰﾏｯﾄ</v>
          </cell>
          <cell r="X249" t="str">
            <v>通常</v>
          </cell>
          <cell r="Y249" t="str">
            <v>組合員の皆様へ</v>
          </cell>
          <cell r="Z249" t="str">
            <v/>
          </cell>
          <cell r="AA249" t="str">
            <v>エヌ・ケイ・ディー協同組合</v>
          </cell>
          <cell r="AB249" t="str">
            <v>丸大食品株式会社</v>
          </cell>
          <cell r="AC249" t="str">
            <v>裏面</v>
          </cell>
          <cell r="AD249" t="str">
            <v>○</v>
          </cell>
          <cell r="AE249" t="str">
            <v>FAXで</v>
          </cell>
          <cell r="AF249" t="str">
            <v>○</v>
          </cell>
          <cell r="AG249" t="str">
            <v>○</v>
          </cell>
          <cell r="AH249" t="str">
            <v>○</v>
          </cell>
          <cell r="AI249" t="str">
            <v>○</v>
          </cell>
          <cell r="AJ249" t="str">
            <v>○</v>
          </cell>
          <cell r="AK249" t="str">
            <v>○</v>
          </cell>
          <cell r="AL249" t="str">
            <v>○</v>
          </cell>
          <cell r="AM249" t="str">
            <v>○</v>
          </cell>
          <cell r="AN249" t="str">
            <v>○</v>
          </cell>
          <cell r="AO249">
            <v>30</v>
          </cell>
          <cell r="AP249">
            <v>20</v>
          </cell>
          <cell r="AQ249">
            <v>880</v>
          </cell>
          <cell r="AR249" t="str">
            <v>しない</v>
          </cell>
          <cell r="AS249">
            <v>5</v>
          </cell>
          <cell r="AT249">
            <v>10</v>
          </cell>
          <cell r="AU249" t="str">
            <v>エヌ・ケイ・デイ協同組合</v>
          </cell>
          <cell r="AV249" t="str">
            <v/>
          </cell>
          <cell r="AW249" t="str">
            <v/>
          </cell>
          <cell r="AX249" t="str">
            <v/>
          </cell>
        </row>
        <row r="250">
          <cell r="A250" t="str">
            <v>7390-2</v>
          </cell>
          <cell r="B250" t="str">
            <v>04-7390-2</v>
          </cell>
          <cell r="E250" t="str">
            <v>棚橋</v>
          </cell>
          <cell r="F250" t="str">
            <v>7390-2</v>
          </cell>
          <cell r="G250" t="str">
            <v>栗橋運送有限会社</v>
          </cell>
          <cell r="H250">
            <v>1</v>
          </cell>
          <cell r="I250" t="str">
            <v>○</v>
          </cell>
          <cell r="J250" t="str">
            <v>○</v>
          </cell>
          <cell r="K250" t="str">
            <v>ﾌｫｰﾏｯﾄ</v>
          </cell>
          <cell r="L250" t="str">
            <v>通常+自家用</v>
          </cell>
          <cell r="M250" t="str">
            <v>ﾌｫｰﾏｯﾄ</v>
          </cell>
          <cell r="N250" t="str">
            <v>通常+自家用</v>
          </cell>
          <cell r="O250" t="str">
            <v>変更しない</v>
          </cell>
          <cell r="P250" t="str">
            <v>変更しない</v>
          </cell>
          <cell r="Q250" t="str">
            <v>変更しない</v>
          </cell>
          <cell r="R250" t="str">
            <v>×</v>
          </cell>
          <cell r="S250" t="str">
            <v>必要なし</v>
          </cell>
          <cell r="T250" t="str">
            <v>通常</v>
          </cell>
          <cell r="U250" t="str">
            <v>必要なし</v>
          </cell>
          <cell r="V250" t="str">
            <v>通常</v>
          </cell>
          <cell r="W250" t="str">
            <v>ﾌｫｰﾏｯﾄ</v>
          </cell>
          <cell r="X250" t="str">
            <v>通常</v>
          </cell>
          <cell r="Y250" t="str">
            <v>栗橋運送有限会社様</v>
          </cell>
          <cell r="AA250" t="str">
            <v/>
          </cell>
          <cell r="AB250" t="str">
            <v>丸大食品株式会社</v>
          </cell>
          <cell r="AC250" t="str">
            <v>別紙</v>
          </cell>
          <cell r="AD250" t="str">
            <v>○</v>
          </cell>
          <cell r="AE250" t="str">
            <v>FAXにて</v>
          </cell>
          <cell r="AF250" t="str">
            <v>○</v>
          </cell>
          <cell r="AG250" t="str">
            <v>○</v>
          </cell>
          <cell r="AH250" t="str">
            <v>○</v>
          </cell>
          <cell r="AI250" t="str">
            <v>○</v>
          </cell>
          <cell r="AJ250" t="str">
            <v>○</v>
          </cell>
          <cell r="AK250" t="str">
            <v>○</v>
          </cell>
          <cell r="AL250" t="str">
            <v>○</v>
          </cell>
          <cell r="AM250" t="str">
            <v>○</v>
          </cell>
          <cell r="AN250" t="str">
            <v>○</v>
          </cell>
          <cell r="AO250">
            <v>30</v>
          </cell>
          <cell r="AP250">
            <v>20</v>
          </cell>
          <cell r="AQ250">
            <v>550</v>
          </cell>
          <cell r="AR250" t="str">
            <v>しない</v>
          </cell>
          <cell r="AS250">
            <v>5</v>
          </cell>
          <cell r="AT250">
            <v>10</v>
          </cell>
          <cell r="AU250" t="str">
            <v>城北個人タクシー協同組合</v>
          </cell>
          <cell r="AV250" t="str">
            <v/>
          </cell>
          <cell r="AW250" t="str">
            <v/>
          </cell>
          <cell r="AX250" t="str">
            <v/>
          </cell>
        </row>
        <row r="251">
          <cell r="A251" t="str">
            <v>7574</v>
          </cell>
          <cell r="B251" t="str">
            <v>04-7574</v>
          </cell>
          <cell r="E251" t="str">
            <v>棚橋</v>
          </cell>
          <cell r="F251" t="str">
            <v>7574-0</v>
          </cell>
          <cell r="G251" t="str">
            <v>城北個人タクシー協同組合</v>
          </cell>
          <cell r="H251">
            <v>11</v>
          </cell>
          <cell r="I251" t="str">
            <v>○</v>
          </cell>
          <cell r="J251" t="str">
            <v>○</v>
          </cell>
          <cell r="K251" t="str">
            <v>ﾌｫｰﾏｯﾄ</v>
          </cell>
          <cell r="L251" t="str">
            <v>企業名なし(880)</v>
          </cell>
          <cell r="M251" t="str">
            <v>ﾌｫｰﾏｯﾄ</v>
          </cell>
          <cell r="N251" t="str">
            <v>企業名なし(880)</v>
          </cell>
          <cell r="O251" t="str">
            <v>変更しない</v>
          </cell>
          <cell r="P251" t="str">
            <v>変更しない</v>
          </cell>
          <cell r="Q251" t="str">
            <v>変更しない</v>
          </cell>
          <cell r="R251" t="str">
            <v>○</v>
          </cell>
          <cell r="S251" t="str">
            <v>ﾌｫｰﾏｯﾄ</v>
          </cell>
          <cell r="T251" t="str">
            <v>通常</v>
          </cell>
          <cell r="U251" t="str">
            <v>ﾌｫｰﾏｯﾄ</v>
          </cell>
          <cell r="V251" t="str">
            <v>通常</v>
          </cell>
          <cell r="W251" t="str">
            <v>ﾌｫｰﾏｯﾄ</v>
          </cell>
          <cell r="X251" t="str">
            <v>通常</v>
          </cell>
          <cell r="Y251" t="str">
            <v>お客様各位</v>
          </cell>
          <cell r="AA251" t="str">
            <v/>
          </cell>
          <cell r="AB251" t="str">
            <v>丸大食品株式会社</v>
          </cell>
          <cell r="AC251" t="str">
            <v>裏面</v>
          </cell>
          <cell r="AD251" t="str">
            <v>○</v>
          </cell>
          <cell r="AE251" t="str">
            <v>FAXにて</v>
          </cell>
          <cell r="AF251" t="str">
            <v>○</v>
          </cell>
          <cell r="AG251" t="str">
            <v>○</v>
          </cell>
          <cell r="AH251" t="str">
            <v>○</v>
          </cell>
          <cell r="AI251" t="str">
            <v>○</v>
          </cell>
          <cell r="AJ251" t="str">
            <v>○</v>
          </cell>
          <cell r="AK251" t="str">
            <v>○</v>
          </cell>
          <cell r="AL251" t="str">
            <v>○</v>
          </cell>
          <cell r="AM251" t="str">
            <v>○</v>
          </cell>
          <cell r="AN251" t="str">
            <v>○</v>
          </cell>
          <cell r="AO251">
            <v>30</v>
          </cell>
          <cell r="AP251">
            <v>20</v>
          </cell>
          <cell r="AQ251">
            <v>880</v>
          </cell>
          <cell r="AR251" t="str">
            <v>しない</v>
          </cell>
          <cell r="AS251">
            <v>5</v>
          </cell>
          <cell r="AT251">
            <v>10</v>
          </cell>
          <cell r="AU251" t="str">
            <v>城北個人タクシー協同組合</v>
          </cell>
          <cell r="AV251" t="str">
            <v/>
          </cell>
          <cell r="AW251" t="str">
            <v/>
          </cell>
          <cell r="AX251" t="str">
            <v/>
          </cell>
        </row>
        <row r="252">
          <cell r="A252" t="str">
            <v>7576</v>
          </cell>
          <cell r="B252" t="str">
            <v>04-7576</v>
          </cell>
          <cell r="E252" t="str">
            <v>棚橋</v>
          </cell>
          <cell r="F252" t="str">
            <v>7576-0</v>
          </cell>
          <cell r="G252" t="str">
            <v>株式会社ビジネス・アート</v>
          </cell>
          <cell r="H252">
            <v>4</v>
          </cell>
          <cell r="I252" t="str">
            <v>○</v>
          </cell>
          <cell r="J252" t="str">
            <v>○</v>
          </cell>
          <cell r="K252" t="str">
            <v>ﾌｫｰﾏｯﾄ</v>
          </cell>
          <cell r="L252" t="str">
            <v>企業名なし(770)</v>
          </cell>
          <cell r="M252" t="str">
            <v>ﾌｫｰﾏｯﾄ</v>
          </cell>
          <cell r="N252" t="str">
            <v>企業名なし(770)</v>
          </cell>
          <cell r="O252" t="str">
            <v>変更しない</v>
          </cell>
          <cell r="P252" t="str">
            <v>変更しない</v>
          </cell>
          <cell r="Q252" t="str">
            <v>変更しない</v>
          </cell>
          <cell r="R252" t="str">
            <v>×</v>
          </cell>
          <cell r="S252" t="str">
            <v>必要なし</v>
          </cell>
          <cell r="T252" t="str">
            <v>通常</v>
          </cell>
          <cell r="U252" t="str">
            <v>必要なし</v>
          </cell>
          <cell r="V252" t="str">
            <v>通常</v>
          </cell>
          <cell r="W252" t="str">
            <v>必要なし</v>
          </cell>
          <cell r="X252" t="str">
            <v>通常</v>
          </cell>
          <cell r="Y252" t="str">
            <v>お客様各位</v>
          </cell>
          <cell r="AA252" t="str">
            <v/>
          </cell>
          <cell r="AB252" t="str">
            <v>丸大食品株式会社</v>
          </cell>
          <cell r="AC252" t="str">
            <v>裏面</v>
          </cell>
          <cell r="AD252" t="str">
            <v>○</v>
          </cell>
          <cell r="AE252" t="str">
            <v>FAXにて</v>
          </cell>
          <cell r="AF252" t="str">
            <v>○</v>
          </cell>
          <cell r="AG252" t="str">
            <v>○</v>
          </cell>
          <cell r="AH252" t="str">
            <v>○</v>
          </cell>
          <cell r="AI252" t="str">
            <v>○</v>
          </cell>
          <cell r="AJ252" t="str">
            <v>○</v>
          </cell>
          <cell r="AK252" t="str">
            <v>○</v>
          </cell>
          <cell r="AL252" t="str">
            <v>○</v>
          </cell>
          <cell r="AM252" t="str">
            <v>○</v>
          </cell>
          <cell r="AN252" t="str">
            <v>○</v>
          </cell>
          <cell r="AO252">
            <v>30</v>
          </cell>
          <cell r="AP252">
            <v>20</v>
          </cell>
          <cell r="AQ252">
            <v>770</v>
          </cell>
          <cell r="AR252" t="str">
            <v>しない</v>
          </cell>
          <cell r="AS252" t="str">
            <v/>
          </cell>
          <cell r="AT252">
            <v>10</v>
          </cell>
          <cell r="AU252" t="str">
            <v/>
          </cell>
          <cell r="AV252" t="str">
            <v/>
          </cell>
          <cell r="AW252" t="str">
            <v/>
          </cell>
          <cell r="AX252" t="str">
            <v/>
          </cell>
        </row>
        <row r="253">
          <cell r="A253" t="str">
            <v>7643</v>
          </cell>
          <cell r="B253" t="str">
            <v>04-7643</v>
          </cell>
          <cell r="E253" t="str">
            <v>棚橋</v>
          </cell>
          <cell r="F253" t="str">
            <v>7643-0</v>
          </cell>
          <cell r="G253" t="str">
            <v>TOHOヒューマンセンター</v>
          </cell>
          <cell r="H253">
            <v>50</v>
          </cell>
          <cell r="I253" t="str">
            <v>○</v>
          </cell>
          <cell r="J253" t="str">
            <v>○</v>
          </cell>
          <cell r="K253" t="str">
            <v>ﾌｫｰﾏｯﾄ</v>
          </cell>
          <cell r="L253" t="str">
            <v>通常+自家用</v>
          </cell>
          <cell r="M253" t="str">
            <v>ﾌｫｰﾏｯﾄ</v>
          </cell>
          <cell r="N253" t="str">
            <v>通常+自家用</v>
          </cell>
          <cell r="O253" t="str">
            <v>変更しない</v>
          </cell>
          <cell r="P253" t="str">
            <v>変更しない</v>
          </cell>
          <cell r="Q253" t="str">
            <v>変更しない</v>
          </cell>
          <cell r="R253" t="str">
            <v>○</v>
          </cell>
          <cell r="S253" t="str">
            <v>ﾌｫｰﾏｯﾄ</v>
          </cell>
          <cell r="T253" t="str">
            <v>通常</v>
          </cell>
          <cell r="U253" t="str">
            <v>ﾌｫｰﾏｯﾄ</v>
          </cell>
          <cell r="V253" t="str">
            <v>通常</v>
          </cell>
          <cell r="W253" t="str">
            <v>ﾌｫｰﾏｯﾄ</v>
          </cell>
          <cell r="X253" t="str">
            <v>通常</v>
          </cell>
          <cell r="Y253" t="str">
            <v>TOHOヒューマンセンター会員の皆様へ</v>
          </cell>
          <cell r="AA253" t="str">
            <v/>
          </cell>
          <cell r="AB253" t="str">
            <v>丸大食品株式会社</v>
          </cell>
          <cell r="AC253" t="str">
            <v>裏面</v>
          </cell>
          <cell r="AD253" t="str">
            <v>○</v>
          </cell>
          <cell r="AE253" t="str">
            <v>FAX（郵送も可）にて</v>
          </cell>
          <cell r="AF253" t="str">
            <v>○</v>
          </cell>
          <cell r="AG253" t="str">
            <v>○</v>
          </cell>
          <cell r="AH253" t="str">
            <v>○</v>
          </cell>
          <cell r="AI253" t="str">
            <v>○</v>
          </cell>
          <cell r="AJ253" t="str">
            <v>○</v>
          </cell>
          <cell r="AK253" t="str">
            <v>○</v>
          </cell>
          <cell r="AL253" t="str">
            <v>○</v>
          </cell>
          <cell r="AM253" t="str">
            <v>○</v>
          </cell>
          <cell r="AN253" t="str">
            <v>○</v>
          </cell>
          <cell r="AO253">
            <v>30</v>
          </cell>
          <cell r="AP253">
            <v>20</v>
          </cell>
          <cell r="AQ253">
            <v>770</v>
          </cell>
          <cell r="AR253" t="str">
            <v>しない</v>
          </cell>
          <cell r="AS253">
            <v>5</v>
          </cell>
          <cell r="AT253">
            <v>10</v>
          </cell>
          <cell r="AU253" t="str">
            <v>TOHOヒューマンセンター</v>
          </cell>
          <cell r="AV253" t="str">
            <v/>
          </cell>
          <cell r="AW253" t="str">
            <v/>
          </cell>
          <cell r="AX253" t="str">
            <v/>
          </cell>
        </row>
        <row r="254">
          <cell r="A254" t="str">
            <v>7650</v>
          </cell>
          <cell r="B254" t="str">
            <v>04-7650</v>
          </cell>
          <cell r="E254" t="str">
            <v>棚橋</v>
          </cell>
          <cell r="F254" t="str">
            <v>7650-0</v>
          </cell>
          <cell r="G254" t="str">
            <v>宗教法人真如苑</v>
          </cell>
          <cell r="H254">
            <v>88</v>
          </cell>
          <cell r="I254" t="str">
            <v>○</v>
          </cell>
          <cell r="J254" t="str">
            <v>○</v>
          </cell>
          <cell r="K254" t="str">
            <v>＠**</v>
          </cell>
          <cell r="L254" t="str">
            <v>1円切捨</v>
          </cell>
          <cell r="M254" t="str">
            <v>＠**</v>
          </cell>
          <cell r="N254" t="str">
            <v>1円切捨</v>
          </cell>
          <cell r="O254" t="str">
            <v>変更しない</v>
          </cell>
          <cell r="P254" t="str">
            <v>変更しない</v>
          </cell>
          <cell r="Q254" t="str">
            <v>変更しない</v>
          </cell>
          <cell r="R254" t="str">
            <v>◎</v>
          </cell>
          <cell r="S254" t="str">
            <v>ﾌｫｰﾏｯﾄ</v>
          </cell>
          <cell r="T254" t="str">
            <v>1円切捨</v>
          </cell>
          <cell r="U254" t="str">
            <v>ﾌｫｰﾏｯﾄ</v>
          </cell>
          <cell r="V254" t="str">
            <v>1円切捨</v>
          </cell>
          <cell r="W254" t="str">
            <v>ﾌｫｰﾏｯﾄ</v>
          </cell>
          <cell r="X254" t="str">
            <v>通常</v>
          </cell>
          <cell r="Y254" t="str">
            <v>お客様各位</v>
          </cell>
          <cell r="AA254" t="str">
            <v/>
          </cell>
          <cell r="AB254" t="str">
            <v>丸大食品株式会社</v>
          </cell>
          <cell r="AC254" t="str">
            <v>裏面</v>
          </cell>
          <cell r="AD254" t="str">
            <v>○</v>
          </cell>
          <cell r="AE254" t="str">
            <v>FAX（郵送も可）にて</v>
          </cell>
          <cell r="AF254" t="str">
            <v>○</v>
          </cell>
          <cell r="AG254" t="str">
            <v>○</v>
          </cell>
          <cell r="AH254" t="str">
            <v>○</v>
          </cell>
          <cell r="AI254" t="str">
            <v>○</v>
          </cell>
          <cell r="AJ254" t="str">
            <v>○</v>
          </cell>
          <cell r="AK254" t="str">
            <v>○</v>
          </cell>
          <cell r="AL254" t="str">
            <v>○</v>
          </cell>
          <cell r="AM254" t="str">
            <v>○</v>
          </cell>
          <cell r="AN254" t="str">
            <v>○</v>
          </cell>
          <cell r="AO254">
            <v>42.856999999999999</v>
          </cell>
          <cell r="AP254">
            <v>20</v>
          </cell>
          <cell r="AQ254">
            <v>770</v>
          </cell>
          <cell r="AR254" t="str">
            <v>しない</v>
          </cell>
          <cell r="AS254">
            <v>6</v>
          </cell>
          <cell r="AT254">
            <v>11</v>
          </cell>
          <cell r="AU254" t="str">
            <v>真如苑</v>
          </cell>
          <cell r="AV254" t="str">
            <v/>
          </cell>
          <cell r="AW254" t="str">
            <v/>
          </cell>
          <cell r="AX254" t="str">
            <v/>
          </cell>
        </row>
        <row r="255">
          <cell r="A255" t="str">
            <v>7650-6</v>
          </cell>
          <cell r="B255" t="str">
            <v>04-7650-6</v>
          </cell>
          <cell r="E255" t="str">
            <v>棚橋</v>
          </cell>
          <cell r="F255" t="str">
            <v>7650-6</v>
          </cell>
          <cell r="G255" t="str">
            <v>真如苑関係</v>
          </cell>
          <cell r="H255">
            <v>4</v>
          </cell>
          <cell r="I255" t="str">
            <v>○</v>
          </cell>
          <cell r="J255" t="str">
            <v>○</v>
          </cell>
          <cell r="K255" t="str">
            <v>＠*</v>
          </cell>
          <cell r="L255" t="str">
            <v>1円切捨</v>
          </cell>
          <cell r="M255" t="str">
            <v>＠*</v>
          </cell>
          <cell r="N255" t="str">
            <v>1円切捨</v>
          </cell>
          <cell r="O255" t="str">
            <v>変更しない</v>
          </cell>
          <cell r="P255" t="str">
            <v>変更しない</v>
          </cell>
          <cell r="Q255" t="str">
            <v>変更しない</v>
          </cell>
          <cell r="R255" t="str">
            <v>○</v>
          </cell>
          <cell r="S255" t="str">
            <v>ﾌｫｰﾏｯﾄ</v>
          </cell>
          <cell r="T255" t="str">
            <v>1円切捨</v>
          </cell>
          <cell r="U255" t="str">
            <v>ﾌｫｰﾏｯﾄ</v>
          </cell>
          <cell r="V255" t="str">
            <v>1円切捨</v>
          </cell>
          <cell r="W255" t="str">
            <v>ﾌｫｰﾏｯﾄ</v>
          </cell>
          <cell r="X255" t="str">
            <v>通常</v>
          </cell>
          <cell r="Y255" t="str">
            <v>お客様各位</v>
          </cell>
          <cell r="Z255" t="str">
            <v>★ご自宅お届けは送料無料★</v>
          </cell>
          <cell r="AA255" t="str">
            <v/>
          </cell>
          <cell r="AB255" t="str">
            <v>丸大食品株式会社</v>
          </cell>
          <cell r="AC255" t="str">
            <v>裏面</v>
          </cell>
          <cell r="AD255" t="str">
            <v>○</v>
          </cell>
          <cell r="AE255" t="str">
            <v>FAX（郵送も可）にて</v>
          </cell>
          <cell r="AF255" t="str">
            <v>○</v>
          </cell>
          <cell r="AG255" t="str">
            <v>○</v>
          </cell>
          <cell r="AH255" t="str">
            <v>○</v>
          </cell>
          <cell r="AI255" t="str">
            <v>○</v>
          </cell>
          <cell r="AJ255" t="str">
            <v>○</v>
          </cell>
          <cell r="AK255" t="str">
            <v>○</v>
          </cell>
          <cell r="AL255" t="str">
            <v>○</v>
          </cell>
          <cell r="AM255" t="str">
            <v>○</v>
          </cell>
          <cell r="AN255" t="str">
            <v>○</v>
          </cell>
          <cell r="AO255">
            <v>42.856999999999999</v>
          </cell>
          <cell r="AP255">
            <v>20</v>
          </cell>
          <cell r="AQ255">
            <v>770</v>
          </cell>
          <cell r="AR255" t="str">
            <v>しない</v>
          </cell>
          <cell r="AS255">
            <v>6</v>
          </cell>
          <cell r="AT255">
            <v>10</v>
          </cell>
          <cell r="AU255" t="str">
            <v/>
          </cell>
          <cell r="AV255" t="str">
            <v/>
          </cell>
          <cell r="AW255" t="str">
            <v/>
          </cell>
          <cell r="AX255" t="str">
            <v/>
          </cell>
        </row>
        <row r="256">
          <cell r="A256" t="str">
            <v>7653</v>
          </cell>
          <cell r="B256" t="str">
            <v>04-7653</v>
          </cell>
          <cell r="E256" t="str">
            <v>棚橋</v>
          </cell>
          <cell r="F256" t="str">
            <v>7653-0</v>
          </cell>
          <cell r="G256" t="str">
            <v>J-パワーグループ社友会</v>
          </cell>
          <cell r="H256">
            <v>139</v>
          </cell>
          <cell r="I256" t="str">
            <v>○</v>
          </cell>
          <cell r="J256" t="str">
            <v>○</v>
          </cell>
          <cell r="K256" t="str">
            <v>ﾌｫｰﾏｯﾄ</v>
          </cell>
          <cell r="L256" t="str">
            <v>通常+自家用</v>
          </cell>
          <cell r="M256" t="str">
            <v>ﾌｫｰﾏｯﾄ</v>
          </cell>
          <cell r="N256" t="str">
            <v>通常+自家用</v>
          </cell>
          <cell r="O256" t="str">
            <v>変更しない</v>
          </cell>
          <cell r="P256" t="str">
            <v>変更しない</v>
          </cell>
          <cell r="Q256" t="str">
            <v>変更しない</v>
          </cell>
          <cell r="R256" t="str">
            <v>○</v>
          </cell>
          <cell r="S256" t="str">
            <v>ﾌｫｰﾏｯﾄ</v>
          </cell>
          <cell r="T256" t="str">
            <v>通常</v>
          </cell>
          <cell r="U256" t="str">
            <v>ﾌｫｰﾏｯﾄ</v>
          </cell>
          <cell r="V256" t="str">
            <v>通常</v>
          </cell>
          <cell r="W256" t="str">
            <v>ﾌｫｰﾏｯﾄ</v>
          </cell>
          <cell r="X256" t="str">
            <v>通常</v>
          </cell>
          <cell r="Y256" t="str">
            <v>Jパワーグループ社友会の皆様へ</v>
          </cell>
          <cell r="Z256" t="str">
            <v>★ご自宅お届けは送料無料★</v>
          </cell>
          <cell r="AA256" t="str">
            <v/>
          </cell>
          <cell r="AB256" t="str">
            <v>丸大食品株式会社</v>
          </cell>
          <cell r="AC256" t="str">
            <v>裏面</v>
          </cell>
          <cell r="AD256" t="str">
            <v>○</v>
          </cell>
          <cell r="AE256" t="str">
            <v>FAX（郵送も可）にて</v>
          </cell>
          <cell r="AF256" t="str">
            <v>○</v>
          </cell>
          <cell r="AG256" t="str">
            <v>○</v>
          </cell>
          <cell r="AH256" t="str">
            <v>○</v>
          </cell>
          <cell r="AI256" t="str">
            <v>○</v>
          </cell>
          <cell r="AJ256" t="str">
            <v>○</v>
          </cell>
          <cell r="AK256" t="str">
            <v>○</v>
          </cell>
          <cell r="AL256" t="str">
            <v>○</v>
          </cell>
          <cell r="AM256" t="str">
            <v>○</v>
          </cell>
          <cell r="AN256" t="str">
            <v>○</v>
          </cell>
          <cell r="AO256">
            <v>30</v>
          </cell>
          <cell r="AP256">
            <v>20</v>
          </cell>
          <cell r="AQ256">
            <v>770</v>
          </cell>
          <cell r="AR256" t="str">
            <v>する</v>
          </cell>
          <cell r="AS256">
            <v>6</v>
          </cell>
          <cell r="AT256">
            <v>11</v>
          </cell>
          <cell r="AU256" t="str">
            <v>社友会</v>
          </cell>
          <cell r="AV256" t="str">
            <v>18</v>
          </cell>
          <cell r="AW256" t="str">
            <v/>
          </cell>
          <cell r="AX256" t="str">
            <v/>
          </cell>
        </row>
        <row r="257">
          <cell r="A257" t="str">
            <v>7656</v>
          </cell>
          <cell r="B257" t="str">
            <v>04-7656</v>
          </cell>
          <cell r="E257" t="str">
            <v>棚橋</v>
          </cell>
          <cell r="F257" t="str">
            <v>7656-0</v>
          </cell>
          <cell r="G257" t="str">
            <v>東京都社交生活衛生同業組合</v>
          </cell>
          <cell r="H257">
            <v>19</v>
          </cell>
          <cell r="I257" t="str">
            <v>○</v>
          </cell>
          <cell r="J257" t="str">
            <v>○</v>
          </cell>
          <cell r="K257" t="str">
            <v>ﾌｫｰﾏｯﾄ</v>
          </cell>
          <cell r="L257" t="str">
            <v>通常+自家用</v>
          </cell>
          <cell r="M257" t="str">
            <v>ﾌｫｰﾏｯﾄ</v>
          </cell>
          <cell r="N257" t="str">
            <v>通常+自家用</v>
          </cell>
          <cell r="O257" t="str">
            <v>変更しない</v>
          </cell>
          <cell r="P257" t="str">
            <v>変更しない</v>
          </cell>
          <cell r="Q257" t="str">
            <v>変更しない</v>
          </cell>
          <cell r="R257" t="str">
            <v>×</v>
          </cell>
          <cell r="S257" t="str">
            <v>必要なし</v>
          </cell>
          <cell r="T257" t="str">
            <v>通常</v>
          </cell>
          <cell r="U257" t="str">
            <v>必要なし</v>
          </cell>
          <cell r="V257" t="str">
            <v>通常</v>
          </cell>
          <cell r="W257" t="str">
            <v>必要なし</v>
          </cell>
          <cell r="X257" t="str">
            <v>通常</v>
          </cell>
          <cell r="Y257" t="str">
            <v>お客様各位</v>
          </cell>
          <cell r="Z257" t="str">
            <v/>
          </cell>
          <cell r="AA257" t="str">
            <v/>
          </cell>
          <cell r="AB257" t="str">
            <v>賛助会員　丸大食品株式会社</v>
          </cell>
          <cell r="AC257" t="str">
            <v>裏面</v>
          </cell>
          <cell r="AD257" t="str">
            <v>○</v>
          </cell>
          <cell r="AE257" t="str">
            <v>FAXにて</v>
          </cell>
          <cell r="AF257" t="str">
            <v>○</v>
          </cell>
          <cell r="AG257" t="str">
            <v>○</v>
          </cell>
          <cell r="AH257" t="str">
            <v>○</v>
          </cell>
          <cell r="AI257" t="str">
            <v>○</v>
          </cell>
          <cell r="AJ257" t="str">
            <v>○</v>
          </cell>
          <cell r="AK257" t="str">
            <v>○</v>
          </cell>
          <cell r="AL257" t="str">
            <v>○</v>
          </cell>
          <cell r="AM257" t="str">
            <v>○</v>
          </cell>
          <cell r="AN257" t="str">
            <v>○</v>
          </cell>
          <cell r="AO257">
            <v>30</v>
          </cell>
          <cell r="AP257">
            <v>20</v>
          </cell>
          <cell r="AQ257">
            <v>880</v>
          </cell>
          <cell r="AR257" t="str">
            <v>しない</v>
          </cell>
          <cell r="AS257">
            <v>6</v>
          </cell>
          <cell r="AT257">
            <v>10</v>
          </cell>
          <cell r="AU257" t="str">
            <v>東京都社交生活衛生同業組合</v>
          </cell>
          <cell r="AV257" t="str">
            <v>20</v>
          </cell>
          <cell r="AW257" t="str">
            <v/>
          </cell>
          <cell r="AX257" t="str">
            <v/>
          </cell>
        </row>
        <row r="258">
          <cell r="A258" t="str">
            <v>7729</v>
          </cell>
          <cell r="B258" t="str">
            <v>04-7729</v>
          </cell>
          <cell r="E258" t="str">
            <v>棚橋</v>
          </cell>
          <cell r="F258" t="str">
            <v>7729-0</v>
          </cell>
          <cell r="G258" t="str">
            <v>日邦商事㈱</v>
          </cell>
          <cell r="H258">
            <v>38</v>
          </cell>
          <cell r="I258" t="str">
            <v>×</v>
          </cell>
          <cell r="J258" t="str">
            <v>×</v>
          </cell>
          <cell r="K258" t="str">
            <v>なし</v>
          </cell>
          <cell r="L258" t="str">
            <v/>
          </cell>
          <cell r="M258" t="str">
            <v>なし</v>
          </cell>
          <cell r="N258" t="str">
            <v/>
          </cell>
          <cell r="O258" t="str">
            <v>変更する</v>
          </cell>
          <cell r="P258" t="str">
            <v>変更する</v>
          </cell>
          <cell r="Q258" t="str">
            <v/>
          </cell>
          <cell r="R258" t="str">
            <v>◎</v>
          </cell>
          <cell r="S258" t="str">
            <v>ﾌｫｰﾏｯﾄ</v>
          </cell>
          <cell r="T258" t="str">
            <v>通常</v>
          </cell>
          <cell r="U258" t="str">
            <v>ﾌｫｰﾏｯﾄ</v>
          </cell>
          <cell r="V258" t="str">
            <v>通常</v>
          </cell>
          <cell r="W258" t="str">
            <v>ﾌｫｰﾏｯﾄ</v>
          </cell>
          <cell r="X258" t="str">
            <v>通常</v>
          </cell>
          <cell r="Y258" t="str">
            <v>お客様各位</v>
          </cell>
          <cell r="Z258" t="str">
            <v/>
          </cell>
          <cell r="AA258" t="str">
            <v/>
          </cell>
          <cell r="AB258" t="str">
            <v>日邦商事株式会社</v>
          </cell>
          <cell r="AC258" t="str">
            <v>裏面</v>
          </cell>
          <cell r="AD258" t="str">
            <v>○</v>
          </cell>
          <cell r="AE258" t="str">
            <v>FAXで</v>
          </cell>
          <cell r="AF258" t="str">
            <v>○</v>
          </cell>
          <cell r="AG258" t="str">
            <v>○</v>
          </cell>
          <cell r="AH258" t="str">
            <v>○</v>
          </cell>
          <cell r="AI258" t="str">
            <v>○</v>
          </cell>
          <cell r="AJ258" t="str">
            <v>○</v>
          </cell>
          <cell r="AK258" t="str">
            <v>○</v>
          </cell>
          <cell r="AL258" t="str">
            <v>○</v>
          </cell>
          <cell r="AM258" t="str">
            <v>○</v>
          </cell>
          <cell r="AN258" t="str">
            <v>○</v>
          </cell>
          <cell r="AO258">
            <v>30</v>
          </cell>
          <cell r="AP258">
            <v>20</v>
          </cell>
          <cell r="AQ258">
            <v>880</v>
          </cell>
          <cell r="AR258" t="str">
            <v>しない</v>
          </cell>
          <cell r="AS258">
            <v>6</v>
          </cell>
          <cell r="AT258">
            <v>11</v>
          </cell>
          <cell r="AU258" t="str">
            <v>日邦商事株式会社</v>
          </cell>
          <cell r="AV258">
            <v>18</v>
          </cell>
          <cell r="AW258" t="str">
            <v>支部名</v>
          </cell>
          <cell r="AX258" t="str">
            <v>薬局名</v>
          </cell>
        </row>
        <row r="259">
          <cell r="A259" t="str">
            <v>7729-1</v>
          </cell>
          <cell r="B259" t="str">
            <v>04-7729-1</v>
          </cell>
          <cell r="E259" t="str">
            <v>棚橋</v>
          </cell>
          <cell r="F259" t="str">
            <v>7729-1</v>
          </cell>
          <cell r="G259" t="str">
            <v>株式会社あさひ薬局</v>
          </cell>
          <cell r="H259">
            <v>1</v>
          </cell>
          <cell r="I259" t="str">
            <v>○</v>
          </cell>
          <cell r="J259" t="str">
            <v>○</v>
          </cell>
          <cell r="K259" t="str">
            <v>ﾌｫｰﾏｯﾄ</v>
          </cell>
          <cell r="L259" t="str">
            <v>通常+自家用</v>
          </cell>
          <cell r="M259" t="str">
            <v>ﾌｫｰﾏｯﾄ</v>
          </cell>
          <cell r="N259" t="str">
            <v>通常+自家用</v>
          </cell>
          <cell r="O259" t="str">
            <v>変更しない</v>
          </cell>
          <cell r="P259" t="str">
            <v>変更しない</v>
          </cell>
          <cell r="Q259" t="str">
            <v>変更しない</v>
          </cell>
          <cell r="R259" t="str">
            <v>×</v>
          </cell>
          <cell r="S259" t="str">
            <v>必要なし</v>
          </cell>
          <cell r="U259" t="str">
            <v>必要なし</v>
          </cell>
          <cell r="W259" t="str">
            <v>必要なし</v>
          </cell>
          <cell r="Y259" t="str">
            <v>株式会社あさひ薬局　様</v>
          </cell>
          <cell r="AB259" t="str">
            <v>丸大食品株式会社</v>
          </cell>
          <cell r="AC259" t="str">
            <v>別紙</v>
          </cell>
          <cell r="AD259" t="str">
            <v>○</v>
          </cell>
          <cell r="AF259" t="str">
            <v>○</v>
          </cell>
          <cell r="AG259" t="str">
            <v>○</v>
          </cell>
          <cell r="AH259" t="str">
            <v>○</v>
          </cell>
          <cell r="AI259" t="str">
            <v>○</v>
          </cell>
          <cell r="AJ259" t="str">
            <v>○</v>
          </cell>
          <cell r="AK259" t="str">
            <v>○</v>
          </cell>
          <cell r="AL259" t="str">
            <v>○</v>
          </cell>
          <cell r="AM259" t="str">
            <v>○</v>
          </cell>
          <cell r="AN259" t="str">
            <v>○</v>
          </cell>
          <cell r="AO259">
            <v>30</v>
          </cell>
          <cell r="AP259">
            <v>20</v>
          </cell>
          <cell r="AQ259">
            <v>583</v>
          </cell>
          <cell r="AR259" t="str">
            <v>しない</v>
          </cell>
          <cell r="AS259">
            <v>5</v>
          </cell>
          <cell r="AT259">
            <v>10</v>
          </cell>
        </row>
        <row r="260">
          <cell r="A260" t="str">
            <v>7729-2</v>
          </cell>
          <cell r="B260" t="str">
            <v>04-7729-2</v>
          </cell>
          <cell r="E260" t="str">
            <v>棚橋</v>
          </cell>
          <cell r="F260" t="str">
            <v>7729-2</v>
          </cell>
          <cell r="G260" t="str">
            <v>日邦商事（事前発送）</v>
          </cell>
          <cell r="H260">
            <v>0</v>
          </cell>
          <cell r="I260" t="str">
            <v>○</v>
          </cell>
          <cell r="J260" t="str">
            <v>○</v>
          </cell>
          <cell r="K260" t="str">
            <v>ﾌｫｰﾏｯﾄ</v>
          </cell>
          <cell r="L260" t="str">
            <v>通常+自家用</v>
          </cell>
          <cell r="M260" t="str">
            <v>ﾌｫｰﾏｯﾄ</v>
          </cell>
          <cell r="N260" t="str">
            <v>通常+自家用</v>
          </cell>
          <cell r="O260" t="str">
            <v>変更しない</v>
          </cell>
          <cell r="P260" t="str">
            <v>変更しない</v>
          </cell>
          <cell r="Q260" t="str">
            <v>変更しない</v>
          </cell>
          <cell r="R260" t="str">
            <v>×</v>
          </cell>
          <cell r="S260" t="str">
            <v>必要なし</v>
          </cell>
          <cell r="T260" t="str">
            <v>送料込</v>
          </cell>
          <cell r="U260" t="str">
            <v>ﾌｫｰﾏｯﾄ</v>
          </cell>
          <cell r="V260" t="str">
            <v>送料込</v>
          </cell>
          <cell r="W260" t="str">
            <v>必要なし</v>
          </cell>
          <cell r="X260" t="str">
            <v>送料なし</v>
          </cell>
          <cell r="Y260" t="str">
            <v>お客様各位</v>
          </cell>
          <cell r="Z260" t="str">
            <v>★人気のハムギフト、嬉しい送料無料！★</v>
          </cell>
          <cell r="AB260" t="str">
            <v>丸大食品株式会社</v>
          </cell>
          <cell r="AC260" t="str">
            <v>別紙</v>
          </cell>
          <cell r="AD260" t="str">
            <v>○</v>
          </cell>
          <cell r="AE260" t="str">
            <v>FAX（郵送も可）にて</v>
          </cell>
          <cell r="AF260" t="str">
            <v>○</v>
          </cell>
          <cell r="AG260" t="str">
            <v>○</v>
          </cell>
          <cell r="AH260" t="str">
            <v>○</v>
          </cell>
          <cell r="AI260" t="str">
            <v>○</v>
          </cell>
          <cell r="AJ260" t="str">
            <v>○</v>
          </cell>
          <cell r="AK260" t="str">
            <v>○</v>
          </cell>
          <cell r="AL260" t="str">
            <v>○</v>
          </cell>
          <cell r="AM260" t="str">
            <v>○</v>
          </cell>
          <cell r="AN260" t="str">
            <v>○</v>
          </cell>
          <cell r="AO260">
            <v>30</v>
          </cell>
          <cell r="AP260">
            <v>20</v>
          </cell>
          <cell r="AQ260">
            <v>880</v>
          </cell>
          <cell r="AR260" t="str">
            <v>しない</v>
          </cell>
          <cell r="AS260">
            <v>5</v>
          </cell>
          <cell r="AT260">
            <v>10</v>
          </cell>
          <cell r="AU260" t="str">
            <v>ニチイグループ労働組合</v>
          </cell>
          <cell r="AV260">
            <v>16</v>
          </cell>
          <cell r="AW260" t="str">
            <v/>
          </cell>
          <cell r="AX260" t="str">
            <v/>
          </cell>
        </row>
        <row r="261">
          <cell r="A261" t="str">
            <v>7734</v>
          </cell>
          <cell r="B261" t="str">
            <v>04-7734</v>
          </cell>
          <cell r="E261" t="str">
            <v>棚橋</v>
          </cell>
          <cell r="F261" t="str">
            <v>7734-0</v>
          </cell>
          <cell r="G261" t="str">
            <v>ニチイグループ労働組合</v>
          </cell>
          <cell r="H261">
            <v>128</v>
          </cell>
          <cell r="I261" t="str">
            <v>○</v>
          </cell>
          <cell r="J261" t="str">
            <v>○</v>
          </cell>
          <cell r="K261" t="str">
            <v>＠</v>
          </cell>
          <cell r="L261" t="str">
            <v>送料込</v>
          </cell>
          <cell r="M261" t="str">
            <v>＠</v>
          </cell>
          <cell r="N261" t="str">
            <v>送料込</v>
          </cell>
          <cell r="O261" t="str">
            <v>変更しない</v>
          </cell>
          <cell r="P261" t="str">
            <v>変更しない</v>
          </cell>
          <cell r="Q261" t="str">
            <v>変更しない</v>
          </cell>
          <cell r="R261" t="str">
            <v>◎</v>
          </cell>
          <cell r="S261" t="str">
            <v>ﾌｫｰﾏｯﾄ</v>
          </cell>
          <cell r="T261" t="str">
            <v>送料込</v>
          </cell>
          <cell r="U261" t="str">
            <v>ﾌｫｰﾏｯﾄ</v>
          </cell>
          <cell r="V261" t="str">
            <v>送料込</v>
          </cell>
          <cell r="W261" t="str">
            <v>ﾌｫｰﾏｯﾄ</v>
          </cell>
          <cell r="X261" t="str">
            <v>送料なし</v>
          </cell>
          <cell r="Y261" t="str">
            <v>お客様各位</v>
          </cell>
          <cell r="Z261" t="str">
            <v>★人気のハムギフト、嬉しい送料無料！★</v>
          </cell>
          <cell r="AA261" t="str">
            <v/>
          </cell>
          <cell r="AB261" t="str">
            <v>ニチイグループ労働組合</v>
          </cell>
          <cell r="AC261" t="str">
            <v>裏面</v>
          </cell>
          <cell r="AD261" t="str">
            <v>○</v>
          </cell>
          <cell r="AE261" t="str">
            <v>FAX（郵送も可）にて</v>
          </cell>
          <cell r="AF261" t="str">
            <v>○</v>
          </cell>
          <cell r="AG261" t="str">
            <v>○</v>
          </cell>
          <cell r="AH261" t="str">
            <v>○</v>
          </cell>
          <cell r="AI261" t="str">
            <v>○</v>
          </cell>
          <cell r="AJ261" t="str">
            <v>○</v>
          </cell>
          <cell r="AK261" t="str">
            <v>○</v>
          </cell>
          <cell r="AL261" t="str">
            <v>○</v>
          </cell>
          <cell r="AM261" t="str">
            <v>○</v>
          </cell>
          <cell r="AN261" t="str">
            <v>○</v>
          </cell>
          <cell r="AO261" t="str">
            <v>30％+550</v>
          </cell>
          <cell r="AP261">
            <v>20</v>
          </cell>
          <cell r="AQ261" t="str">
            <v>無料</v>
          </cell>
          <cell r="AR261" t="str">
            <v>しない</v>
          </cell>
          <cell r="AS261">
            <v>6</v>
          </cell>
          <cell r="AT261">
            <v>11</v>
          </cell>
          <cell r="AU261" t="str">
            <v>ニチイグループ労働組合</v>
          </cell>
          <cell r="AV261">
            <v>16</v>
          </cell>
          <cell r="AW261" t="str">
            <v/>
          </cell>
          <cell r="AX261" t="str">
            <v/>
          </cell>
        </row>
        <row r="262">
          <cell r="A262" t="str">
            <v>7940</v>
          </cell>
          <cell r="B262" t="str">
            <v>04-7940</v>
          </cell>
          <cell r="E262" t="str">
            <v>棚橋</v>
          </cell>
          <cell r="F262" t="str">
            <v>7940-0</v>
          </cell>
          <cell r="G262" t="str">
            <v>東京都日本中国友好協会</v>
          </cell>
          <cell r="H262">
            <v>35</v>
          </cell>
          <cell r="I262" t="str">
            <v>○</v>
          </cell>
          <cell r="J262" t="str">
            <v>○</v>
          </cell>
          <cell r="K262" t="str">
            <v>ﾌｫｰﾏｯﾄ</v>
          </cell>
          <cell r="L262" t="str">
            <v>企業名なし(880)</v>
          </cell>
          <cell r="M262" t="str">
            <v>ﾌｫｰﾏｯﾄ</v>
          </cell>
          <cell r="N262" t="str">
            <v>企業名なし(880)</v>
          </cell>
          <cell r="O262" t="str">
            <v>変更しない</v>
          </cell>
          <cell r="P262" t="str">
            <v>変更しない</v>
          </cell>
          <cell r="Q262" t="str">
            <v>変更しない</v>
          </cell>
          <cell r="R262" t="str">
            <v>◎</v>
          </cell>
          <cell r="S262" t="str">
            <v>ﾌｫｰﾏｯﾄ</v>
          </cell>
          <cell r="T262" t="str">
            <v>通常</v>
          </cell>
          <cell r="U262" t="str">
            <v>ﾌｫｰﾏｯﾄ</v>
          </cell>
          <cell r="V262" t="str">
            <v>通常</v>
          </cell>
          <cell r="W262" t="str">
            <v>ﾌｫｰﾏｯﾄ</v>
          </cell>
          <cell r="X262" t="str">
            <v>通常</v>
          </cell>
          <cell r="Y262" t="str">
            <v>お客様各位</v>
          </cell>
          <cell r="Z262" t="str">
            <v/>
          </cell>
          <cell r="AA262" t="str">
            <v/>
          </cell>
          <cell r="AB262" t="str">
            <v>丸大食品株式会社</v>
          </cell>
          <cell r="AC262" t="str">
            <v>裏面</v>
          </cell>
          <cell r="AD262" t="str">
            <v>○</v>
          </cell>
          <cell r="AE262" t="str">
            <v>FAXで</v>
          </cell>
          <cell r="AF262" t="str">
            <v>○</v>
          </cell>
          <cell r="AG262" t="str">
            <v>○</v>
          </cell>
          <cell r="AH262" t="str">
            <v>○</v>
          </cell>
          <cell r="AI262" t="str">
            <v>○</v>
          </cell>
          <cell r="AJ262" t="str">
            <v>○</v>
          </cell>
          <cell r="AK262" t="str">
            <v>○</v>
          </cell>
          <cell r="AL262" t="str">
            <v>○</v>
          </cell>
          <cell r="AM262" t="str">
            <v>○</v>
          </cell>
          <cell r="AN262" t="str">
            <v>○</v>
          </cell>
          <cell r="AO262">
            <v>30</v>
          </cell>
          <cell r="AP262">
            <v>20</v>
          </cell>
          <cell r="AQ262">
            <v>880</v>
          </cell>
          <cell r="AR262" t="str">
            <v>しない</v>
          </cell>
          <cell r="AS262">
            <v>6</v>
          </cell>
          <cell r="AT262">
            <v>11</v>
          </cell>
          <cell r="AU262" t="str">
            <v>東京都日中友好協会</v>
          </cell>
          <cell r="AV262" t="str">
            <v/>
          </cell>
          <cell r="AW262" t="str">
            <v/>
          </cell>
          <cell r="AX262" t="str">
            <v/>
          </cell>
        </row>
        <row r="263">
          <cell r="A263" t="str">
            <v>7948</v>
          </cell>
          <cell r="B263" t="str">
            <v>04-7948</v>
          </cell>
          <cell r="E263" t="str">
            <v>棚橋</v>
          </cell>
          <cell r="F263" t="str">
            <v>7948-0</v>
          </cell>
          <cell r="G263" t="str">
            <v>ソラストユニオン</v>
          </cell>
          <cell r="H263">
            <v>145</v>
          </cell>
          <cell r="I263" t="str">
            <v>○</v>
          </cell>
          <cell r="J263" t="str">
            <v>○</v>
          </cell>
          <cell r="K263" t="str">
            <v>**</v>
          </cell>
          <cell r="L263" t="str">
            <v>通常+自家用</v>
          </cell>
          <cell r="M263" t="str">
            <v>**</v>
          </cell>
          <cell r="N263" t="str">
            <v>通常+自家用</v>
          </cell>
          <cell r="O263" t="str">
            <v>変更しない</v>
          </cell>
          <cell r="P263" t="str">
            <v>変更しない</v>
          </cell>
          <cell r="Q263" t="str">
            <v>変更しない</v>
          </cell>
          <cell r="R263" t="str">
            <v>◎</v>
          </cell>
          <cell r="S263" t="str">
            <v>ﾌｫｰﾏｯﾄ</v>
          </cell>
          <cell r="T263" t="str">
            <v>通常</v>
          </cell>
          <cell r="U263" t="str">
            <v>ﾌｫｰﾏｯﾄ</v>
          </cell>
          <cell r="V263" t="str">
            <v>通常</v>
          </cell>
          <cell r="W263" t="str">
            <v>ﾌｫｰﾏｯﾄ</v>
          </cell>
          <cell r="X263" t="str">
            <v>通常</v>
          </cell>
          <cell r="Y263" t="str">
            <v>お客様各位</v>
          </cell>
          <cell r="Z263" t="str">
            <v/>
          </cell>
          <cell r="AA263" t="str">
            <v>ソラストユニオン</v>
          </cell>
          <cell r="AB263" t="str">
            <v>丸大食品株式会社</v>
          </cell>
          <cell r="AC263" t="str">
            <v>裏面</v>
          </cell>
          <cell r="AD263" t="str">
            <v>○</v>
          </cell>
          <cell r="AE263" t="str">
            <v>FAXで</v>
          </cell>
          <cell r="AF263" t="str">
            <v>○</v>
          </cell>
          <cell r="AG263" t="str">
            <v>○</v>
          </cell>
          <cell r="AH263" t="str">
            <v>○</v>
          </cell>
          <cell r="AI263" t="str">
            <v>○</v>
          </cell>
          <cell r="AJ263" t="str">
            <v>○</v>
          </cell>
          <cell r="AK263" t="str">
            <v>○</v>
          </cell>
          <cell r="AL263" t="str">
            <v>○</v>
          </cell>
          <cell r="AM263" t="str">
            <v>○</v>
          </cell>
          <cell r="AN263" t="str">
            <v>○</v>
          </cell>
          <cell r="AO263">
            <v>33.332999999999998</v>
          </cell>
          <cell r="AP263">
            <v>20</v>
          </cell>
          <cell r="AQ263">
            <v>770</v>
          </cell>
          <cell r="AR263" t="str">
            <v>しない</v>
          </cell>
          <cell r="AS263">
            <v>6</v>
          </cell>
          <cell r="AT263">
            <v>11</v>
          </cell>
          <cell r="AU263" t="str">
            <v>ソラストユニオン</v>
          </cell>
          <cell r="AV263" t="str">
            <v>12</v>
          </cell>
          <cell r="AW263" t="str">
            <v>所属名</v>
          </cell>
          <cell r="AX263" t="str">
            <v>組合員氏名</v>
          </cell>
        </row>
        <row r="264">
          <cell r="A264" t="str">
            <v>7948-9</v>
          </cell>
          <cell r="B264" t="str">
            <v>04-7948-9</v>
          </cell>
          <cell r="E264" t="str">
            <v>棚橋</v>
          </cell>
          <cell r="F264" t="str">
            <v>7948-9</v>
          </cell>
          <cell r="G264" t="str">
            <v>川上　令子</v>
          </cell>
          <cell r="H264">
            <v>1</v>
          </cell>
          <cell r="I264" t="str">
            <v>○</v>
          </cell>
          <cell r="J264" t="str">
            <v>○</v>
          </cell>
          <cell r="K264" t="str">
            <v>*</v>
          </cell>
          <cell r="L264" t="str">
            <v>通常+自家用</v>
          </cell>
          <cell r="M264" t="str">
            <v>*</v>
          </cell>
          <cell r="N264" t="str">
            <v>通常+自家用</v>
          </cell>
          <cell r="O264" t="str">
            <v>変更しない</v>
          </cell>
          <cell r="P264" t="str">
            <v>変更しない</v>
          </cell>
          <cell r="Q264" t="str">
            <v>変更しない</v>
          </cell>
          <cell r="R264" t="str">
            <v>×</v>
          </cell>
          <cell r="S264" t="str">
            <v>必要なし</v>
          </cell>
          <cell r="U264" t="str">
            <v>必要なし</v>
          </cell>
          <cell r="W264" t="str">
            <v>必要なし</v>
          </cell>
          <cell r="AA264" t="str">
            <v>ソラストユニオン</v>
          </cell>
          <cell r="AB264" t="str">
            <v>丸大食品株式会社</v>
          </cell>
          <cell r="AC264" t="str">
            <v>別紙</v>
          </cell>
          <cell r="AD264" t="str">
            <v>○</v>
          </cell>
          <cell r="AE264" t="str">
            <v>FAXで</v>
          </cell>
          <cell r="AF264" t="str">
            <v>○</v>
          </cell>
          <cell r="AG264" t="str">
            <v>○</v>
          </cell>
          <cell r="AH264" t="str">
            <v>○</v>
          </cell>
          <cell r="AI264" t="str">
            <v>○</v>
          </cell>
          <cell r="AJ264" t="str">
            <v>○</v>
          </cell>
          <cell r="AK264" t="str">
            <v>○</v>
          </cell>
          <cell r="AL264" t="str">
            <v>○</v>
          </cell>
          <cell r="AM264" t="str">
            <v>○</v>
          </cell>
          <cell r="AN264" t="str">
            <v>○</v>
          </cell>
          <cell r="AO264">
            <v>33.332999999999998</v>
          </cell>
          <cell r="AP264">
            <v>20</v>
          </cell>
          <cell r="AQ264">
            <v>770</v>
          </cell>
          <cell r="AR264" t="str">
            <v>しない</v>
          </cell>
          <cell r="AS264">
            <v>6</v>
          </cell>
          <cell r="AT264">
            <v>10</v>
          </cell>
        </row>
        <row r="265">
          <cell r="A265" t="str">
            <v>8001</v>
          </cell>
          <cell r="B265" t="str">
            <v>04-8001</v>
          </cell>
          <cell r="E265" t="str">
            <v>棚橋</v>
          </cell>
          <cell r="F265" t="str">
            <v>8001-0</v>
          </cell>
          <cell r="G265" t="str">
            <v>東京都学校生活協同組合</v>
          </cell>
          <cell r="H265">
            <v>23</v>
          </cell>
          <cell r="I265" t="str">
            <v>×</v>
          </cell>
          <cell r="J265" t="str">
            <v>×</v>
          </cell>
          <cell r="K265" t="str">
            <v>なし</v>
          </cell>
          <cell r="L265" t="str">
            <v/>
          </cell>
          <cell r="M265" t="str">
            <v>なし</v>
          </cell>
          <cell r="N265" t="str">
            <v>通常+自家用</v>
          </cell>
          <cell r="O265" t="str">
            <v>変更する</v>
          </cell>
          <cell r="P265" t="str">
            <v>変更する</v>
          </cell>
          <cell r="Q265" t="str">
            <v/>
          </cell>
          <cell r="R265" t="str">
            <v>×</v>
          </cell>
          <cell r="S265" t="str">
            <v>必要なし</v>
          </cell>
          <cell r="T265" t="str">
            <v>通常</v>
          </cell>
          <cell r="U265" t="str">
            <v>必要なし</v>
          </cell>
          <cell r="V265" t="str">
            <v>通常</v>
          </cell>
          <cell r="W265" t="str">
            <v>必要なし</v>
          </cell>
          <cell r="X265" t="str">
            <v>送料なし</v>
          </cell>
          <cell r="Y265" t="str">
            <v>日野自動車　組合員の皆様へ</v>
          </cell>
          <cell r="Z265" t="str">
            <v>★人気のハムギフト、嬉しい送料無料！★</v>
          </cell>
          <cell r="AA265" t="str">
            <v>日野自動車労働組合</v>
          </cell>
          <cell r="AB265" t="str">
            <v>丸大食品株式会社</v>
          </cell>
          <cell r="AC265" t="str">
            <v>裏面</v>
          </cell>
          <cell r="AD265" t="str">
            <v>○</v>
          </cell>
          <cell r="AE265" t="str">
            <v>FAX（郵送も可）にて</v>
          </cell>
          <cell r="AF265" t="str">
            <v>○</v>
          </cell>
          <cell r="AG265" t="str">
            <v>○</v>
          </cell>
          <cell r="AH265" t="str">
            <v>○</v>
          </cell>
          <cell r="AI265" t="str">
            <v>○</v>
          </cell>
          <cell r="AJ265" t="str">
            <v>○</v>
          </cell>
          <cell r="AK265" t="str">
            <v>○</v>
          </cell>
          <cell r="AL265" t="str">
            <v>○</v>
          </cell>
          <cell r="AM265" t="str">
            <v>○</v>
          </cell>
          <cell r="AN265" t="str">
            <v>○</v>
          </cell>
          <cell r="AO265" t="str">
            <v>25%+550</v>
          </cell>
          <cell r="AP265">
            <v>20</v>
          </cell>
          <cell r="AQ265" t="str">
            <v>無料</v>
          </cell>
          <cell r="AR265" t="str">
            <v>しない</v>
          </cell>
          <cell r="AS265">
            <v>6</v>
          </cell>
          <cell r="AT265">
            <v>11</v>
          </cell>
          <cell r="AU265" t="str">
            <v>日野自動車労働組合</v>
          </cell>
          <cell r="AV265" t="str">
            <v/>
          </cell>
          <cell r="AW265" t="str">
            <v>支部名</v>
          </cell>
          <cell r="AX265" t="str">
            <v>組合員氏名</v>
          </cell>
        </row>
        <row r="266">
          <cell r="A266" t="str">
            <v>8037</v>
          </cell>
          <cell r="B266" t="str">
            <v>04-8037</v>
          </cell>
          <cell r="E266" t="str">
            <v>棚橋</v>
          </cell>
          <cell r="F266" t="str">
            <v>8037-0</v>
          </cell>
          <cell r="G266" t="str">
            <v>日野自動車労働組合</v>
          </cell>
          <cell r="H266">
            <v>91</v>
          </cell>
          <cell r="I266" t="str">
            <v>○</v>
          </cell>
          <cell r="J266" t="str">
            <v>○</v>
          </cell>
          <cell r="K266" t="str">
            <v>ﾌｫｰﾏｯﾄ</v>
          </cell>
          <cell r="L266" t="str">
            <v>通常+自家用</v>
          </cell>
          <cell r="M266" t="str">
            <v>ﾌｫｰﾏｯﾄ</v>
          </cell>
          <cell r="N266" t="str">
            <v>通常+自家用</v>
          </cell>
          <cell r="O266" t="str">
            <v>変更しない</v>
          </cell>
          <cell r="P266" t="str">
            <v>変更しない</v>
          </cell>
          <cell r="Q266" t="str">
            <v>変更しない</v>
          </cell>
          <cell r="R266" t="str">
            <v>◎</v>
          </cell>
          <cell r="S266" t="str">
            <v>ﾌｫｰﾏｯﾄ</v>
          </cell>
          <cell r="T266" t="str">
            <v>通常</v>
          </cell>
          <cell r="U266" t="str">
            <v>ﾌｫｰﾏｯﾄ</v>
          </cell>
          <cell r="V266" t="str">
            <v>通常</v>
          </cell>
          <cell r="W266" t="str">
            <v>ﾌｫｰﾏｯﾄ</v>
          </cell>
          <cell r="X266" t="str">
            <v>送料なし</v>
          </cell>
          <cell r="Y266" t="str">
            <v>日野自動車　組合員の皆様へ</v>
          </cell>
          <cell r="Z266" t="str">
            <v>★人気のハムギフト、嬉しい送料無料！★</v>
          </cell>
          <cell r="AA266" t="str">
            <v>日野自動車労働組合</v>
          </cell>
          <cell r="AB266" t="str">
            <v>丸大食品株式会社</v>
          </cell>
          <cell r="AC266" t="str">
            <v>裏面</v>
          </cell>
          <cell r="AD266" t="str">
            <v>○</v>
          </cell>
          <cell r="AE266" t="str">
            <v>FAX（郵送も可）にて</v>
          </cell>
          <cell r="AF266" t="str">
            <v>○</v>
          </cell>
          <cell r="AG266" t="str">
            <v>○</v>
          </cell>
          <cell r="AH266" t="str">
            <v>○</v>
          </cell>
          <cell r="AI266" t="str">
            <v>○</v>
          </cell>
          <cell r="AJ266" t="str">
            <v>○</v>
          </cell>
          <cell r="AK266" t="str">
            <v>○</v>
          </cell>
          <cell r="AL266" t="str">
            <v>○</v>
          </cell>
          <cell r="AM266" t="str">
            <v>○</v>
          </cell>
          <cell r="AN266" t="str">
            <v>○</v>
          </cell>
          <cell r="AO266">
            <v>30</v>
          </cell>
          <cell r="AP266">
            <v>20</v>
          </cell>
          <cell r="AQ266" t="str">
            <v>無料</v>
          </cell>
          <cell r="AR266" t="str">
            <v>しない</v>
          </cell>
          <cell r="AS266">
            <v>6</v>
          </cell>
          <cell r="AT266">
            <v>11</v>
          </cell>
          <cell r="AU266" t="str">
            <v>日野自動車労働組合</v>
          </cell>
          <cell r="AV266" t="str">
            <v/>
          </cell>
          <cell r="AW266" t="str">
            <v>支部名</v>
          </cell>
          <cell r="AX266" t="str">
            <v>組合員氏名</v>
          </cell>
        </row>
        <row r="267">
          <cell r="A267" t="str">
            <v>8039</v>
          </cell>
          <cell r="B267" t="str">
            <v>04-8039</v>
          </cell>
          <cell r="E267" t="str">
            <v>棚橋</v>
          </cell>
          <cell r="F267" t="str">
            <v>8039-0</v>
          </cell>
          <cell r="G267" t="str">
            <v>スズケン㈱　東京営業部</v>
          </cell>
          <cell r="H267">
            <v>48</v>
          </cell>
          <cell r="I267" t="str">
            <v>○</v>
          </cell>
          <cell r="J267" t="str">
            <v>○</v>
          </cell>
          <cell r="K267" t="str">
            <v>ﾌｫｰﾏｯﾄ</v>
          </cell>
          <cell r="L267" t="str">
            <v>通常+自家用</v>
          </cell>
          <cell r="M267" t="str">
            <v>ﾌｫｰﾏｯﾄ</v>
          </cell>
          <cell r="N267" t="str">
            <v>通常+自家用</v>
          </cell>
          <cell r="O267" t="str">
            <v>変更しない</v>
          </cell>
          <cell r="P267" t="str">
            <v>変更しない</v>
          </cell>
          <cell r="Q267" t="str">
            <v>変更しない</v>
          </cell>
          <cell r="R267" t="str">
            <v>◎</v>
          </cell>
          <cell r="S267" t="str">
            <v>ﾌｫｰﾏｯﾄ</v>
          </cell>
          <cell r="T267" t="str">
            <v>通常</v>
          </cell>
          <cell r="U267" t="str">
            <v>ﾌｫｰﾏｯﾄ</v>
          </cell>
          <cell r="V267" t="str">
            <v>通常</v>
          </cell>
          <cell r="W267" t="str">
            <v>ﾌｫｰﾏｯﾄ</v>
          </cell>
          <cell r="X267" t="str">
            <v>通常</v>
          </cell>
          <cell r="Y267" t="str">
            <v>スズケン労働組合の皆様へ</v>
          </cell>
          <cell r="Z267" t="str">
            <v>★ご自宅お届けは送料無料★</v>
          </cell>
          <cell r="AA267" t="str">
            <v/>
          </cell>
          <cell r="AB267" t="str">
            <v>丸大食品株式会社</v>
          </cell>
          <cell r="AC267" t="str">
            <v>裏面</v>
          </cell>
          <cell r="AD267" t="str">
            <v>○</v>
          </cell>
          <cell r="AE267" t="str">
            <v>FAXにて</v>
          </cell>
          <cell r="AF267" t="str">
            <v>○</v>
          </cell>
          <cell r="AG267" t="str">
            <v>○</v>
          </cell>
          <cell r="AH267" t="str">
            <v>○</v>
          </cell>
          <cell r="AI267" t="str">
            <v>○</v>
          </cell>
          <cell r="AJ267" t="str">
            <v>○</v>
          </cell>
          <cell r="AK267" t="str">
            <v>○</v>
          </cell>
          <cell r="AL267" t="str">
            <v>○</v>
          </cell>
          <cell r="AM267" t="str">
            <v>○</v>
          </cell>
          <cell r="AN267" t="str">
            <v>○</v>
          </cell>
          <cell r="AO267">
            <v>35</v>
          </cell>
          <cell r="AP267">
            <v>20</v>
          </cell>
          <cell r="AQ267">
            <v>770</v>
          </cell>
          <cell r="AR267" t="str">
            <v>する</v>
          </cell>
          <cell r="AS267">
            <v>6</v>
          </cell>
          <cell r="AT267">
            <v>11</v>
          </cell>
          <cell r="AU267" t="str">
            <v>スズケン労組東京</v>
          </cell>
          <cell r="AV267" t="str">
            <v>18</v>
          </cell>
          <cell r="AW267" t="str">
            <v/>
          </cell>
          <cell r="AX267" t="str">
            <v/>
          </cell>
        </row>
        <row r="268">
          <cell r="A268" t="str">
            <v>8056</v>
          </cell>
          <cell r="B268" t="str">
            <v>04-8056</v>
          </cell>
          <cell r="E268" t="str">
            <v>棚橋</v>
          </cell>
          <cell r="F268" t="str">
            <v>8056-0</v>
          </cell>
          <cell r="G268" t="str">
            <v>多摩市勤労者市民共済会</v>
          </cell>
          <cell r="H268">
            <v>14</v>
          </cell>
          <cell r="I268" t="str">
            <v>○</v>
          </cell>
          <cell r="J268" t="str">
            <v>○</v>
          </cell>
          <cell r="K268" t="str">
            <v>ﾌｫｰﾏｯﾄ</v>
          </cell>
          <cell r="L268" t="str">
            <v>企業名なし(880)</v>
          </cell>
          <cell r="M268" t="str">
            <v>ﾌｫｰﾏｯﾄ</v>
          </cell>
          <cell r="N268" t="str">
            <v>企業名なし(880)</v>
          </cell>
          <cell r="O268" t="str">
            <v>変更しない</v>
          </cell>
          <cell r="P268" t="str">
            <v>変更しない</v>
          </cell>
          <cell r="Q268" t="str">
            <v>変更しない</v>
          </cell>
          <cell r="R268" t="str">
            <v>×</v>
          </cell>
          <cell r="S268" t="str">
            <v>必要なし</v>
          </cell>
          <cell r="T268" t="str">
            <v>通常</v>
          </cell>
          <cell r="U268" t="str">
            <v>必要なし</v>
          </cell>
          <cell r="V268" t="str">
            <v>通常</v>
          </cell>
          <cell r="W268" t="str">
            <v>必要なし</v>
          </cell>
          <cell r="X268" t="str">
            <v>通常</v>
          </cell>
          <cell r="Y268" t="str">
            <v>お客様各位</v>
          </cell>
          <cell r="AA268" t="str">
            <v/>
          </cell>
          <cell r="AB268" t="str">
            <v>丸大食品株式会社</v>
          </cell>
          <cell r="AC268" t="str">
            <v>裏面</v>
          </cell>
          <cell r="AD268" t="str">
            <v>○</v>
          </cell>
          <cell r="AE268" t="str">
            <v>FAX（郵送も可）にて</v>
          </cell>
          <cell r="AF268" t="str">
            <v>○</v>
          </cell>
          <cell r="AG268" t="str">
            <v>○</v>
          </cell>
          <cell r="AH268" t="str">
            <v>○</v>
          </cell>
          <cell r="AI268" t="str">
            <v>○</v>
          </cell>
          <cell r="AJ268" t="str">
            <v>○</v>
          </cell>
          <cell r="AK268" t="str">
            <v>○</v>
          </cell>
          <cell r="AL268" t="str">
            <v>○</v>
          </cell>
          <cell r="AM268" t="str">
            <v>○</v>
          </cell>
          <cell r="AN268" t="str">
            <v>○</v>
          </cell>
          <cell r="AO268">
            <v>30</v>
          </cell>
          <cell r="AP268">
            <v>20</v>
          </cell>
          <cell r="AQ268">
            <v>880</v>
          </cell>
          <cell r="AR268" t="str">
            <v>しない</v>
          </cell>
          <cell r="AS268">
            <v>6</v>
          </cell>
          <cell r="AT268">
            <v>11</v>
          </cell>
          <cell r="AU268" t="str">
            <v>多摩市勤労者市民共済会</v>
          </cell>
          <cell r="AV268" t="str">
            <v/>
          </cell>
          <cell r="AW268" t="str">
            <v>貴社名</v>
          </cell>
          <cell r="AX268" t="str">
            <v>ＴＥＬ</v>
          </cell>
        </row>
        <row r="269">
          <cell r="A269" t="str">
            <v>8103</v>
          </cell>
          <cell r="B269" t="str">
            <v>04-8103</v>
          </cell>
          <cell r="E269" t="str">
            <v>棚橋</v>
          </cell>
          <cell r="F269" t="str">
            <v>8103-0</v>
          </cell>
          <cell r="G269" t="str">
            <v>ビジネスブレーン</v>
          </cell>
          <cell r="H269">
            <v>11</v>
          </cell>
          <cell r="I269" t="str">
            <v>○</v>
          </cell>
          <cell r="J269" t="str">
            <v>○</v>
          </cell>
          <cell r="K269" t="str">
            <v>ﾌｫｰﾏｯﾄ</v>
          </cell>
          <cell r="L269" t="str">
            <v>通常+自家用</v>
          </cell>
          <cell r="M269" t="str">
            <v>ﾌｫｰﾏｯﾄ</v>
          </cell>
          <cell r="N269" t="str">
            <v>通常+自家用</v>
          </cell>
          <cell r="O269" t="str">
            <v>変更しない</v>
          </cell>
          <cell r="P269" t="str">
            <v>変更しない</v>
          </cell>
          <cell r="Q269" t="str">
            <v>変更しない</v>
          </cell>
          <cell r="R269" t="str">
            <v>◎</v>
          </cell>
          <cell r="S269" t="str">
            <v>ﾌｫｰﾏｯﾄ</v>
          </cell>
          <cell r="T269" t="str">
            <v>通常</v>
          </cell>
          <cell r="U269" t="str">
            <v>ﾌｫｰﾏｯﾄ</v>
          </cell>
          <cell r="V269" t="str">
            <v>通常</v>
          </cell>
          <cell r="W269" t="str">
            <v>ﾌｫｰﾏｯﾄ</v>
          </cell>
          <cell r="X269" t="str">
            <v>通常</v>
          </cell>
          <cell r="Y269" t="str">
            <v>組合員の皆様へ</v>
          </cell>
          <cell r="AA269" t="str">
            <v>協同組合ビジネス・ブレーン</v>
          </cell>
          <cell r="AB269" t="str">
            <v>丸大食品株式会社</v>
          </cell>
          <cell r="AC269" t="str">
            <v>裏面</v>
          </cell>
          <cell r="AD269" t="str">
            <v>○</v>
          </cell>
          <cell r="AE269" t="str">
            <v>FAXにて</v>
          </cell>
          <cell r="AF269" t="str">
            <v>○</v>
          </cell>
          <cell r="AG269" t="str">
            <v>○</v>
          </cell>
          <cell r="AH269" t="str">
            <v>○</v>
          </cell>
          <cell r="AI269" t="str">
            <v>○</v>
          </cell>
          <cell r="AJ269" t="str">
            <v>○</v>
          </cell>
          <cell r="AK269" t="str">
            <v>○</v>
          </cell>
          <cell r="AL269" t="str">
            <v>○</v>
          </cell>
          <cell r="AM269" t="str">
            <v>○</v>
          </cell>
          <cell r="AN269" t="str">
            <v>○</v>
          </cell>
          <cell r="AO269">
            <v>30</v>
          </cell>
          <cell r="AP269">
            <v>20</v>
          </cell>
          <cell r="AQ269">
            <v>880</v>
          </cell>
          <cell r="AR269" t="str">
            <v>しない</v>
          </cell>
          <cell r="AS269">
            <v>6</v>
          </cell>
          <cell r="AT269">
            <v>11</v>
          </cell>
          <cell r="AU269" t="str">
            <v>協同組合ビジネス・ブレーン</v>
          </cell>
          <cell r="AV269" t="str">
            <v>14</v>
          </cell>
          <cell r="AW269" t="str">
            <v/>
          </cell>
          <cell r="AX269" t="str">
            <v/>
          </cell>
        </row>
        <row r="270">
          <cell r="A270" t="str">
            <v>8103-6</v>
          </cell>
          <cell r="B270" t="str">
            <v>04-8103-6</v>
          </cell>
          <cell r="E270" t="str">
            <v>棚橋</v>
          </cell>
          <cell r="F270" t="str">
            <v>8103-6</v>
          </cell>
          <cell r="G270" t="str">
            <v>日進運輸　株式会社</v>
          </cell>
          <cell r="H270">
            <v>2</v>
          </cell>
          <cell r="I270" t="str">
            <v>○</v>
          </cell>
          <cell r="J270" t="str">
            <v>○</v>
          </cell>
          <cell r="K270" t="str">
            <v>ﾌｫｰﾏｯﾄ</v>
          </cell>
          <cell r="L270" t="str">
            <v>通常+自家用</v>
          </cell>
          <cell r="M270" t="str">
            <v>ﾌｫｰﾏｯﾄ</v>
          </cell>
          <cell r="N270" t="str">
            <v>通常+自家用</v>
          </cell>
          <cell r="O270" t="str">
            <v>変更しない</v>
          </cell>
          <cell r="P270" t="str">
            <v>変更しない</v>
          </cell>
          <cell r="Q270" t="str">
            <v>変更しない</v>
          </cell>
          <cell r="R270" t="str">
            <v>×</v>
          </cell>
          <cell r="S270" t="str">
            <v>必要なし</v>
          </cell>
          <cell r="T270" t="str">
            <v>通常</v>
          </cell>
          <cell r="U270" t="str">
            <v>必要なし</v>
          </cell>
          <cell r="V270" t="str">
            <v>通常</v>
          </cell>
          <cell r="W270" t="str">
            <v>必要なし</v>
          </cell>
          <cell r="X270" t="str">
            <v>通常</v>
          </cell>
          <cell r="Y270" t="str">
            <v>日進運輸　株式会社様</v>
          </cell>
          <cell r="AA270" t="str">
            <v/>
          </cell>
          <cell r="AB270" t="str">
            <v>丸大食品株式会社</v>
          </cell>
          <cell r="AC270" t="str">
            <v>別紙</v>
          </cell>
          <cell r="AD270" t="str">
            <v>○</v>
          </cell>
          <cell r="AE270" t="str">
            <v>FAXにて</v>
          </cell>
          <cell r="AF270" t="str">
            <v>○</v>
          </cell>
          <cell r="AG270" t="str">
            <v>○</v>
          </cell>
          <cell r="AH270" t="str">
            <v>○</v>
          </cell>
          <cell r="AI270" t="str">
            <v>○</v>
          </cell>
          <cell r="AJ270" t="str">
            <v>○</v>
          </cell>
          <cell r="AK270" t="str">
            <v>○</v>
          </cell>
          <cell r="AL270" t="str">
            <v>○</v>
          </cell>
          <cell r="AM270" t="str">
            <v>○</v>
          </cell>
          <cell r="AN270" t="str">
            <v>○</v>
          </cell>
          <cell r="AO270">
            <v>30</v>
          </cell>
          <cell r="AP270">
            <v>20</v>
          </cell>
          <cell r="AQ270">
            <v>770</v>
          </cell>
          <cell r="AR270" t="str">
            <v>しない</v>
          </cell>
          <cell r="AS270">
            <v>5</v>
          </cell>
          <cell r="AT270">
            <v>10</v>
          </cell>
          <cell r="AU270" t="str">
            <v>神奈川県室内装飾事業協同組合</v>
          </cell>
          <cell r="AV270" t="str">
            <v>16</v>
          </cell>
          <cell r="AW270" t="str">
            <v/>
          </cell>
          <cell r="AX270" t="str">
            <v/>
          </cell>
        </row>
        <row r="271">
          <cell r="A271" t="str">
            <v>8110</v>
          </cell>
          <cell r="B271" t="str">
            <v>04-8110</v>
          </cell>
          <cell r="E271" t="str">
            <v>棚橋</v>
          </cell>
          <cell r="F271" t="str">
            <v>8110-0</v>
          </cell>
          <cell r="G271" t="str">
            <v>神奈川県室内装飾事業協同組合</v>
          </cell>
          <cell r="H271">
            <v>6</v>
          </cell>
          <cell r="I271" t="str">
            <v>○</v>
          </cell>
          <cell r="J271" t="str">
            <v>○</v>
          </cell>
          <cell r="K271" t="str">
            <v>ﾌｫｰﾏｯﾄ</v>
          </cell>
          <cell r="L271" t="str">
            <v>通常+自家用</v>
          </cell>
          <cell r="M271" t="str">
            <v>ﾌｫｰﾏｯﾄ</v>
          </cell>
          <cell r="N271" t="str">
            <v>通常+自家用</v>
          </cell>
          <cell r="O271" t="str">
            <v>変更しない</v>
          </cell>
          <cell r="P271" t="str">
            <v>変更しない</v>
          </cell>
          <cell r="Q271" t="str">
            <v>変更しない</v>
          </cell>
          <cell r="R271" t="str">
            <v>○</v>
          </cell>
          <cell r="S271" t="str">
            <v>ﾌｫｰﾏｯﾄ</v>
          </cell>
          <cell r="T271" t="str">
            <v>通常</v>
          </cell>
          <cell r="U271" t="str">
            <v>ﾌｫｰﾏｯﾄ</v>
          </cell>
          <cell r="V271" t="str">
            <v>通常</v>
          </cell>
          <cell r="W271" t="str">
            <v>ﾌｫｰﾏｯﾄ</v>
          </cell>
          <cell r="X271" t="str">
            <v>通常</v>
          </cell>
          <cell r="Y271" t="str">
            <v>神奈川県室内装飾事業協同組合の皆様へ</v>
          </cell>
          <cell r="AA271" t="str">
            <v/>
          </cell>
          <cell r="AB271" t="str">
            <v>丸大食品株式会社</v>
          </cell>
          <cell r="AC271" t="str">
            <v>裏面</v>
          </cell>
          <cell r="AD271" t="str">
            <v>○</v>
          </cell>
          <cell r="AE271" t="str">
            <v>FAXにて</v>
          </cell>
          <cell r="AF271" t="str">
            <v>○</v>
          </cell>
          <cell r="AG271" t="str">
            <v>○</v>
          </cell>
          <cell r="AH271" t="str">
            <v>○</v>
          </cell>
          <cell r="AI271" t="str">
            <v>○</v>
          </cell>
          <cell r="AJ271" t="str">
            <v>○</v>
          </cell>
          <cell r="AK271" t="str">
            <v>○</v>
          </cell>
          <cell r="AL271" t="str">
            <v>○</v>
          </cell>
          <cell r="AM271" t="str">
            <v>○</v>
          </cell>
          <cell r="AN271" t="str">
            <v>○</v>
          </cell>
          <cell r="AO271">
            <v>30</v>
          </cell>
          <cell r="AP271">
            <v>20</v>
          </cell>
          <cell r="AQ271">
            <v>770</v>
          </cell>
          <cell r="AR271" t="str">
            <v>しない</v>
          </cell>
          <cell r="AS271">
            <v>6</v>
          </cell>
          <cell r="AT271">
            <v>10</v>
          </cell>
          <cell r="AU271" t="str">
            <v>神奈川県室内装飾事業協同組合</v>
          </cell>
          <cell r="AV271" t="str">
            <v>16</v>
          </cell>
          <cell r="AW271" t="str">
            <v/>
          </cell>
          <cell r="AX271" t="str">
            <v/>
          </cell>
        </row>
        <row r="272">
          <cell r="A272" t="str">
            <v>8112</v>
          </cell>
          <cell r="B272" t="str">
            <v>04-8112</v>
          </cell>
          <cell r="E272" t="str">
            <v>棚橋</v>
          </cell>
          <cell r="F272" t="str">
            <v>8112-0</v>
          </cell>
          <cell r="G272" t="str">
            <v>神奈川県弁護士協同組合</v>
          </cell>
          <cell r="H272">
            <v>18</v>
          </cell>
          <cell r="I272" t="str">
            <v>○</v>
          </cell>
          <cell r="J272" t="str">
            <v>○</v>
          </cell>
          <cell r="K272" t="str">
            <v>ﾌｫｰﾏｯﾄ</v>
          </cell>
          <cell r="L272" t="str">
            <v>通常+自家用</v>
          </cell>
          <cell r="M272" t="str">
            <v>ﾌｫｰﾏｯﾄ</v>
          </cell>
          <cell r="N272" t="str">
            <v>通常+自家用</v>
          </cell>
          <cell r="O272" t="str">
            <v>変更しない</v>
          </cell>
          <cell r="P272" t="str">
            <v>変更しない</v>
          </cell>
          <cell r="Q272" t="str">
            <v>変更しない</v>
          </cell>
          <cell r="R272" t="str">
            <v>◎</v>
          </cell>
          <cell r="S272" t="str">
            <v>ﾌｫｰﾏｯﾄ</v>
          </cell>
          <cell r="T272" t="str">
            <v>通常</v>
          </cell>
          <cell r="U272" t="str">
            <v>ﾌｫｰﾏｯﾄ</v>
          </cell>
          <cell r="V272" t="str">
            <v>通常</v>
          </cell>
          <cell r="W272" t="str">
            <v>ﾌｫｰﾏｯﾄ</v>
          </cell>
          <cell r="X272" t="str">
            <v>通常</v>
          </cell>
          <cell r="Y272" t="str">
            <v>神奈川県弁護士協同組合の皆様へ</v>
          </cell>
          <cell r="AA272" t="str">
            <v/>
          </cell>
          <cell r="AB272" t="str">
            <v>丸大食品株式会社</v>
          </cell>
          <cell r="AC272" t="str">
            <v>裏面</v>
          </cell>
          <cell r="AD272" t="str">
            <v>○</v>
          </cell>
          <cell r="AE272" t="str">
            <v>FAXにて</v>
          </cell>
          <cell r="AF272" t="str">
            <v>○</v>
          </cell>
          <cell r="AG272" t="str">
            <v>○</v>
          </cell>
          <cell r="AH272" t="str">
            <v>○</v>
          </cell>
          <cell r="AI272" t="str">
            <v>○</v>
          </cell>
          <cell r="AJ272" t="str">
            <v>○</v>
          </cell>
          <cell r="AK272" t="str">
            <v>○</v>
          </cell>
          <cell r="AL272" t="str">
            <v>○</v>
          </cell>
          <cell r="AM272" t="str">
            <v>○</v>
          </cell>
          <cell r="AN272" t="str">
            <v>○</v>
          </cell>
          <cell r="AO272">
            <v>30</v>
          </cell>
          <cell r="AP272">
            <v>20</v>
          </cell>
          <cell r="AQ272">
            <v>770</v>
          </cell>
          <cell r="AR272" t="str">
            <v>しない</v>
          </cell>
          <cell r="AS272">
            <v>6</v>
          </cell>
          <cell r="AT272">
            <v>11</v>
          </cell>
          <cell r="AU272" t="str">
            <v>神奈川県弁護士協同組合</v>
          </cell>
          <cell r="AV272" t="str">
            <v>18</v>
          </cell>
          <cell r="AW272" t="str">
            <v/>
          </cell>
          <cell r="AX272" t="str">
            <v/>
          </cell>
        </row>
        <row r="273">
          <cell r="A273" t="str">
            <v>8115</v>
          </cell>
          <cell r="B273" t="str">
            <v>04-8115</v>
          </cell>
          <cell r="E273" t="str">
            <v>棚橋</v>
          </cell>
          <cell r="F273" t="str">
            <v>8115-0</v>
          </cell>
          <cell r="G273" t="str">
            <v>東京地方税理士協同組合</v>
          </cell>
          <cell r="H273">
            <v>187</v>
          </cell>
          <cell r="I273" t="str">
            <v>○</v>
          </cell>
          <cell r="J273" t="str">
            <v>○</v>
          </cell>
          <cell r="K273" t="str">
            <v>ﾌｫｰﾏｯﾄ</v>
          </cell>
          <cell r="L273" t="str">
            <v>通常+自家用</v>
          </cell>
          <cell r="M273" t="str">
            <v>ﾌｫｰﾏｯﾄ</v>
          </cell>
          <cell r="N273" t="str">
            <v>通常+自家用</v>
          </cell>
          <cell r="O273" t="str">
            <v>変更しない</v>
          </cell>
          <cell r="P273" t="str">
            <v>変更しない</v>
          </cell>
          <cell r="Q273" t="str">
            <v>変更しない</v>
          </cell>
          <cell r="R273" t="str">
            <v>◎</v>
          </cell>
          <cell r="S273" t="str">
            <v>ﾌｫｰﾏｯﾄ</v>
          </cell>
          <cell r="T273" t="str">
            <v>通常</v>
          </cell>
          <cell r="U273" t="str">
            <v>ﾌｫｰﾏｯﾄ</v>
          </cell>
          <cell r="V273" t="str">
            <v>通常</v>
          </cell>
          <cell r="W273" t="str">
            <v>ﾌｫｰﾏｯﾄ</v>
          </cell>
          <cell r="X273" t="str">
            <v>通常</v>
          </cell>
          <cell r="Y273" t="str">
            <v>組合員の皆様へ</v>
          </cell>
          <cell r="AA273" t="str">
            <v/>
          </cell>
          <cell r="AB273" t="str">
            <v>東京地方税理士協同組合</v>
          </cell>
          <cell r="AC273" t="str">
            <v>裏面</v>
          </cell>
          <cell r="AD273" t="str">
            <v>○</v>
          </cell>
          <cell r="AE273" t="str">
            <v>FAXにて</v>
          </cell>
          <cell r="AF273" t="str">
            <v>○</v>
          </cell>
          <cell r="AG273" t="str">
            <v>○</v>
          </cell>
          <cell r="AH273" t="str">
            <v>○</v>
          </cell>
          <cell r="AI273" t="str">
            <v>○</v>
          </cell>
          <cell r="AJ273" t="str">
            <v>○</v>
          </cell>
          <cell r="AK273" t="str">
            <v>○</v>
          </cell>
          <cell r="AL273" t="str">
            <v>○</v>
          </cell>
          <cell r="AM273" t="str">
            <v>○</v>
          </cell>
          <cell r="AN273" t="str">
            <v>○</v>
          </cell>
          <cell r="AO273">
            <v>30</v>
          </cell>
          <cell r="AP273">
            <v>20</v>
          </cell>
          <cell r="AQ273">
            <v>880</v>
          </cell>
          <cell r="AR273" t="str">
            <v>しない</v>
          </cell>
          <cell r="AS273">
            <v>6</v>
          </cell>
          <cell r="AT273">
            <v>10</v>
          </cell>
          <cell r="AU273" t="str">
            <v>東京地方税理士協同組合</v>
          </cell>
          <cell r="AV273" t="str">
            <v/>
          </cell>
          <cell r="AW273" t="str">
            <v/>
          </cell>
          <cell r="AX273" t="str">
            <v/>
          </cell>
        </row>
        <row r="274">
          <cell r="A274" t="str">
            <v>8115-6</v>
          </cell>
          <cell r="B274" t="str">
            <v>04-8115-6</v>
          </cell>
          <cell r="E274" t="str">
            <v>棚橋</v>
          </cell>
          <cell r="F274" t="str">
            <v>8115-6</v>
          </cell>
          <cell r="G274" t="str">
            <v>東京地方税理士協同組合</v>
          </cell>
          <cell r="H274">
            <v>1</v>
          </cell>
          <cell r="I274" t="str">
            <v>○</v>
          </cell>
          <cell r="J274" t="str">
            <v>○</v>
          </cell>
          <cell r="K274" t="str">
            <v>ﾌｫｰﾏｯﾄ</v>
          </cell>
          <cell r="L274" t="str">
            <v>通常+自家用</v>
          </cell>
          <cell r="M274" t="str">
            <v>ﾌｫｰﾏｯﾄ</v>
          </cell>
          <cell r="N274" t="str">
            <v>通常+自家用</v>
          </cell>
          <cell r="O274" t="str">
            <v>変更しない</v>
          </cell>
          <cell r="P274" t="str">
            <v>変更しない</v>
          </cell>
          <cell r="Q274" t="str">
            <v>変更しない</v>
          </cell>
          <cell r="R274" t="str">
            <v>×</v>
          </cell>
          <cell r="S274" t="str">
            <v>必要なし</v>
          </cell>
          <cell r="T274" t="str">
            <v>通常</v>
          </cell>
          <cell r="U274" t="str">
            <v>必要なし</v>
          </cell>
          <cell r="V274" t="str">
            <v>通常</v>
          </cell>
          <cell r="W274" t="str">
            <v>必要なし</v>
          </cell>
          <cell r="X274" t="str">
            <v>通常</v>
          </cell>
          <cell r="Y274" t="str">
            <v>組合員の皆様へ</v>
          </cell>
          <cell r="AA274" t="str">
            <v/>
          </cell>
          <cell r="AB274" t="str">
            <v>東京地方税理士協同組合</v>
          </cell>
          <cell r="AC274" t="str">
            <v>裏面</v>
          </cell>
          <cell r="AD274" t="str">
            <v>○</v>
          </cell>
          <cell r="AE274" t="str">
            <v>FAXにて</v>
          </cell>
          <cell r="AF274" t="str">
            <v>○</v>
          </cell>
          <cell r="AG274" t="str">
            <v>○</v>
          </cell>
          <cell r="AH274" t="str">
            <v>○</v>
          </cell>
          <cell r="AI274" t="str">
            <v>○</v>
          </cell>
          <cell r="AJ274" t="str">
            <v>○</v>
          </cell>
          <cell r="AK274" t="str">
            <v>○</v>
          </cell>
          <cell r="AL274" t="str">
            <v>○</v>
          </cell>
          <cell r="AM274" t="str">
            <v>○</v>
          </cell>
          <cell r="AN274" t="str">
            <v>○</v>
          </cell>
          <cell r="AO274">
            <v>30</v>
          </cell>
          <cell r="AP274">
            <v>20</v>
          </cell>
          <cell r="AQ274">
            <v>880</v>
          </cell>
          <cell r="AR274" t="str">
            <v>しない</v>
          </cell>
          <cell r="AS274">
            <v>5</v>
          </cell>
          <cell r="AT274">
            <v>11</v>
          </cell>
          <cell r="AU274" t="str">
            <v>国分寺市勤労者福祉ｻｰﾋﾞｽｾﾝﾀｰ</v>
          </cell>
          <cell r="AV274" t="str">
            <v/>
          </cell>
          <cell r="AW274" t="str">
            <v/>
          </cell>
          <cell r="AX274" t="str">
            <v/>
          </cell>
        </row>
        <row r="275">
          <cell r="A275" t="str">
            <v>8131</v>
          </cell>
          <cell r="B275" t="str">
            <v>04-8131</v>
          </cell>
          <cell r="E275" t="str">
            <v>棚橋</v>
          </cell>
          <cell r="F275" t="str">
            <v>8131-0</v>
          </cell>
          <cell r="G275" t="str">
            <v>国分寺市勤労者福祉ｻｰﾋﾞｽｾﾝﾀｰ</v>
          </cell>
          <cell r="H275">
            <v>15</v>
          </cell>
          <cell r="I275" t="str">
            <v>○</v>
          </cell>
          <cell r="J275" t="str">
            <v>○</v>
          </cell>
          <cell r="K275" t="str">
            <v>ﾌｫｰﾏｯﾄ</v>
          </cell>
          <cell r="L275" t="str">
            <v>企業名なし(880)</v>
          </cell>
          <cell r="M275" t="str">
            <v>ﾌｫｰﾏｯﾄ</v>
          </cell>
          <cell r="N275" t="str">
            <v>企業名なし(880)</v>
          </cell>
          <cell r="O275" t="str">
            <v>変更しない</v>
          </cell>
          <cell r="P275" t="str">
            <v>変更しない</v>
          </cell>
          <cell r="Q275" t="str">
            <v>変更しない</v>
          </cell>
          <cell r="R275" t="str">
            <v>×</v>
          </cell>
          <cell r="S275" t="str">
            <v>ﾌｫｰﾏｯﾄ</v>
          </cell>
          <cell r="T275" t="str">
            <v>通常</v>
          </cell>
          <cell r="U275" t="str">
            <v>ﾌｫｰﾏｯﾄ</v>
          </cell>
          <cell r="V275" t="str">
            <v>通常</v>
          </cell>
          <cell r="W275" t="str">
            <v>ﾌｫｰﾏｯﾄ</v>
          </cell>
          <cell r="X275" t="str">
            <v>通常</v>
          </cell>
          <cell r="Y275" t="str">
            <v>お客様各位</v>
          </cell>
          <cell r="AA275" t="str">
            <v/>
          </cell>
          <cell r="AB275" t="str">
            <v>丸大食品株式会社</v>
          </cell>
          <cell r="AC275" t="str">
            <v>裏面</v>
          </cell>
          <cell r="AD275" t="str">
            <v>○</v>
          </cell>
          <cell r="AE275" t="str">
            <v>FAXにて</v>
          </cell>
          <cell r="AF275" t="str">
            <v>○</v>
          </cell>
          <cell r="AG275" t="str">
            <v>○</v>
          </cell>
          <cell r="AH275" t="str">
            <v>○</v>
          </cell>
          <cell r="AI275" t="str">
            <v>○</v>
          </cell>
          <cell r="AJ275" t="str">
            <v>○</v>
          </cell>
          <cell r="AK275" t="str">
            <v>○</v>
          </cell>
          <cell r="AL275" t="str">
            <v>○</v>
          </cell>
          <cell r="AM275" t="str">
            <v>○</v>
          </cell>
          <cell r="AN275" t="str">
            <v>○</v>
          </cell>
          <cell r="AO275">
            <v>30</v>
          </cell>
          <cell r="AP275">
            <v>20</v>
          </cell>
          <cell r="AQ275">
            <v>880</v>
          </cell>
          <cell r="AR275" t="str">
            <v>しない</v>
          </cell>
          <cell r="AS275">
            <v>5</v>
          </cell>
          <cell r="AT275">
            <v>11</v>
          </cell>
          <cell r="AU275" t="str">
            <v>国分寺市勤労者福祉ｻｰﾋﾞｽｾﾝﾀｰ</v>
          </cell>
          <cell r="AV275" t="str">
            <v/>
          </cell>
          <cell r="AW275" t="str">
            <v/>
          </cell>
          <cell r="AX275" t="str">
            <v/>
          </cell>
        </row>
        <row r="276">
          <cell r="A276" t="str">
            <v>8131-1</v>
          </cell>
          <cell r="B276" t="str">
            <v>04-8131-1</v>
          </cell>
          <cell r="E276" t="str">
            <v>棚橋</v>
          </cell>
          <cell r="F276" t="str">
            <v>8131-1</v>
          </cell>
          <cell r="G276" t="str">
            <v>林　鳳鈺</v>
          </cell>
          <cell r="H276">
            <v>1</v>
          </cell>
          <cell r="I276" t="str">
            <v>○</v>
          </cell>
          <cell r="J276" t="str">
            <v>○</v>
          </cell>
          <cell r="K276" t="str">
            <v>ﾌｫｰﾏｯﾄ</v>
          </cell>
          <cell r="L276" t="str">
            <v>企業名なし(880)</v>
          </cell>
          <cell r="M276" t="str">
            <v>ﾌｫｰﾏｯﾄ</v>
          </cell>
          <cell r="N276" t="str">
            <v>企業名なし(880)</v>
          </cell>
          <cell r="O276" t="str">
            <v>変更しない</v>
          </cell>
          <cell r="P276" t="str">
            <v>変更しない</v>
          </cell>
          <cell r="Q276" t="str">
            <v>変更しない</v>
          </cell>
          <cell r="R276" t="str">
            <v>×</v>
          </cell>
          <cell r="S276" t="str">
            <v>必要なし</v>
          </cell>
          <cell r="U276" t="str">
            <v>必要なし</v>
          </cell>
          <cell r="W276" t="str">
            <v>必要なし</v>
          </cell>
          <cell r="Y276" t="str">
            <v>お客様各位</v>
          </cell>
          <cell r="AA276" t="str">
            <v/>
          </cell>
          <cell r="AB276" t="str">
            <v>丸大食品株式会社</v>
          </cell>
          <cell r="AC276" t="str">
            <v>裏面</v>
          </cell>
          <cell r="AD276" t="str">
            <v>○</v>
          </cell>
          <cell r="AE276" t="str">
            <v>FAXにて</v>
          </cell>
          <cell r="AF276" t="str">
            <v>○</v>
          </cell>
          <cell r="AG276" t="str">
            <v>○</v>
          </cell>
          <cell r="AH276" t="str">
            <v>○</v>
          </cell>
          <cell r="AI276" t="str">
            <v>○</v>
          </cell>
          <cell r="AJ276" t="str">
            <v>○</v>
          </cell>
          <cell r="AK276" t="str">
            <v>○</v>
          </cell>
          <cell r="AL276" t="str">
            <v>○</v>
          </cell>
          <cell r="AM276" t="str">
            <v>○</v>
          </cell>
          <cell r="AN276" t="str">
            <v>○</v>
          </cell>
          <cell r="AO276">
            <v>30</v>
          </cell>
          <cell r="AP276">
            <v>10</v>
          </cell>
          <cell r="AQ276">
            <v>880</v>
          </cell>
          <cell r="AR276" t="str">
            <v>しない</v>
          </cell>
          <cell r="AS276">
            <v>5</v>
          </cell>
          <cell r="AT276">
            <v>10</v>
          </cell>
          <cell r="AU276" t="str">
            <v>江東区勤労者福祉サービスセンター</v>
          </cell>
          <cell r="AV276" t="str">
            <v>12</v>
          </cell>
          <cell r="AW276" t="str">
            <v/>
          </cell>
          <cell r="AX276" t="str">
            <v/>
          </cell>
        </row>
        <row r="277">
          <cell r="A277" t="str">
            <v>8155</v>
          </cell>
          <cell r="B277" t="str">
            <v>04-8155</v>
          </cell>
          <cell r="E277" t="str">
            <v>棚橋</v>
          </cell>
          <cell r="F277" t="str">
            <v>8155-0</v>
          </cell>
          <cell r="G277" t="str">
            <v>江東区勤労者福祉サービスセンター</v>
          </cell>
          <cell r="H277">
            <v>6</v>
          </cell>
          <cell r="I277" t="str">
            <v>○</v>
          </cell>
          <cell r="J277" t="str">
            <v>○</v>
          </cell>
          <cell r="K277" t="str">
            <v>ﾌｫｰﾏｯﾄ</v>
          </cell>
          <cell r="L277" t="str">
            <v>企業名なし(880)</v>
          </cell>
          <cell r="M277" t="str">
            <v>ﾌｫｰﾏｯﾄ</v>
          </cell>
          <cell r="N277" t="str">
            <v>企業名なし(880)</v>
          </cell>
          <cell r="O277" t="str">
            <v>変更しない</v>
          </cell>
          <cell r="P277" t="str">
            <v>変更しない</v>
          </cell>
          <cell r="Q277" t="str">
            <v>変更しない</v>
          </cell>
          <cell r="R277" t="str">
            <v>×</v>
          </cell>
          <cell r="S277" t="str">
            <v>必要なし</v>
          </cell>
          <cell r="U277" t="str">
            <v>必要なし</v>
          </cell>
          <cell r="V277" t="str">
            <v/>
          </cell>
          <cell r="W277" t="str">
            <v>必要なし</v>
          </cell>
          <cell r="X277" t="str">
            <v/>
          </cell>
          <cell r="Y277" t="str">
            <v>お客様各位</v>
          </cell>
          <cell r="Z277" t="str">
            <v/>
          </cell>
          <cell r="AA277" t="str">
            <v/>
          </cell>
          <cell r="AB277" t="str">
            <v>丸大食品株式会社</v>
          </cell>
          <cell r="AC277" t="str">
            <v>裏面</v>
          </cell>
          <cell r="AD277" t="str">
            <v>○</v>
          </cell>
          <cell r="AE277" t="str">
            <v>FAXにて</v>
          </cell>
          <cell r="AF277" t="str">
            <v>○</v>
          </cell>
          <cell r="AG277" t="str">
            <v>○</v>
          </cell>
          <cell r="AH277" t="str">
            <v>○</v>
          </cell>
          <cell r="AI277" t="str">
            <v>○</v>
          </cell>
          <cell r="AJ277" t="str">
            <v>○</v>
          </cell>
          <cell r="AK277" t="str">
            <v>○</v>
          </cell>
          <cell r="AL277" t="str">
            <v>○</v>
          </cell>
          <cell r="AM277" t="str">
            <v>○</v>
          </cell>
          <cell r="AN277" t="str">
            <v>○</v>
          </cell>
          <cell r="AO277">
            <v>30</v>
          </cell>
          <cell r="AP277">
            <v>20</v>
          </cell>
          <cell r="AQ277">
            <v>880</v>
          </cell>
          <cell r="AR277" t="str">
            <v>しない</v>
          </cell>
          <cell r="AS277">
            <v>6</v>
          </cell>
          <cell r="AT277">
            <v>11</v>
          </cell>
          <cell r="AU277" t="str">
            <v>江東区勤労者福祉サービスセンター</v>
          </cell>
          <cell r="AV277" t="str">
            <v>12</v>
          </cell>
          <cell r="AW277" t="str">
            <v/>
          </cell>
          <cell r="AX277" t="str">
            <v/>
          </cell>
        </row>
        <row r="278">
          <cell r="A278" t="str">
            <v>8185</v>
          </cell>
          <cell r="B278" t="str">
            <v>04-8185</v>
          </cell>
          <cell r="E278" t="str">
            <v>棚橋</v>
          </cell>
          <cell r="F278" t="str">
            <v>8185-0</v>
          </cell>
          <cell r="G278" t="str">
            <v>NOC白河</v>
          </cell>
          <cell r="H278">
            <v>3</v>
          </cell>
          <cell r="I278" t="str">
            <v>×</v>
          </cell>
          <cell r="J278" t="str">
            <v>×</v>
          </cell>
          <cell r="K278" t="str">
            <v>なし</v>
          </cell>
          <cell r="L278" t="str">
            <v/>
          </cell>
          <cell r="M278" t="str">
            <v>なし</v>
          </cell>
          <cell r="N278" t="str">
            <v/>
          </cell>
          <cell r="O278" t="str">
            <v>変更する</v>
          </cell>
          <cell r="P278" t="str">
            <v>変更する</v>
          </cell>
          <cell r="Q278" t="str">
            <v/>
          </cell>
          <cell r="R278" t="str">
            <v>◎</v>
          </cell>
          <cell r="S278" t="str">
            <v>＠</v>
          </cell>
          <cell r="U278" t="str">
            <v>＠</v>
          </cell>
          <cell r="V278" t="str">
            <v/>
          </cell>
          <cell r="W278" t="str">
            <v>＠</v>
          </cell>
          <cell r="X278" t="str">
            <v/>
          </cell>
          <cell r="Y278" t="str">
            <v>従業員の皆様へ</v>
          </cell>
          <cell r="Z278" t="str">
            <v/>
          </cell>
          <cell r="AA278" t="str">
            <v>綜合サービス</v>
          </cell>
          <cell r="AB278" t="str">
            <v>丸大食品株式会社</v>
          </cell>
          <cell r="AC278" t="str">
            <v>別紙</v>
          </cell>
          <cell r="AD278" t="str">
            <v/>
          </cell>
          <cell r="AE278" t="str">
            <v>最寄の　”綜合サービス”</v>
          </cell>
          <cell r="AF278" t="str">
            <v/>
          </cell>
          <cell r="AG278" t="str">
            <v>給与控除か現金でのお支払でお願いします。</v>
          </cell>
          <cell r="AH278" t="str">
            <v>○</v>
          </cell>
          <cell r="AI278" t="str">
            <v>○</v>
          </cell>
          <cell r="AJ278" t="str">
            <v>○</v>
          </cell>
          <cell r="AK278" t="str">
            <v/>
          </cell>
          <cell r="AL278" t="str">
            <v/>
          </cell>
          <cell r="AM278" t="str">
            <v/>
          </cell>
          <cell r="AN278" t="str">
            <v>○</v>
          </cell>
          <cell r="AO278">
            <v>40</v>
          </cell>
          <cell r="AP278">
            <v>20</v>
          </cell>
          <cell r="AQ278">
            <v>770</v>
          </cell>
          <cell r="AR278" t="str">
            <v>しない</v>
          </cell>
          <cell r="AS278">
            <v>6</v>
          </cell>
          <cell r="AT278" t="str">
            <v/>
          </cell>
          <cell r="AU278" t="str">
            <v/>
          </cell>
          <cell r="AV278" t="str">
            <v/>
          </cell>
          <cell r="AW278" t="str">
            <v/>
          </cell>
          <cell r="AX278" t="str">
            <v/>
          </cell>
        </row>
        <row r="279">
          <cell r="A279" t="str">
            <v>8405</v>
          </cell>
          <cell r="B279" t="str">
            <v>04-8405</v>
          </cell>
          <cell r="E279" t="str">
            <v>棚橋</v>
          </cell>
          <cell r="F279" t="str">
            <v>8405-0</v>
          </cell>
          <cell r="G279" t="str">
            <v>稲城市中小企業勤労者福祉サービスセンター</v>
          </cell>
          <cell r="H279">
            <v>10</v>
          </cell>
          <cell r="I279" t="str">
            <v>○</v>
          </cell>
          <cell r="J279" t="str">
            <v>○</v>
          </cell>
          <cell r="K279" t="str">
            <v>ﾌｫｰﾏｯﾄ</v>
          </cell>
          <cell r="L279" t="str">
            <v>企業名なし(880)</v>
          </cell>
          <cell r="M279" t="str">
            <v>ﾌｫｰﾏｯﾄ</v>
          </cell>
          <cell r="N279" t="str">
            <v>企業名なし(880)</v>
          </cell>
          <cell r="O279" t="str">
            <v>変更しない</v>
          </cell>
          <cell r="P279" t="str">
            <v>変更しない</v>
          </cell>
          <cell r="Q279" t="str">
            <v>変更しない</v>
          </cell>
          <cell r="R279" t="str">
            <v>×</v>
          </cell>
          <cell r="S279" t="str">
            <v>必要なし</v>
          </cell>
          <cell r="T279" t="str">
            <v>通常+自家用FAXなし</v>
          </cell>
          <cell r="U279" t="str">
            <v>必要なし</v>
          </cell>
          <cell r="V279" t="str">
            <v>通常+自家用付FAXなし</v>
          </cell>
          <cell r="W279" t="str">
            <v>必要なし</v>
          </cell>
          <cell r="X279" t="str">
            <v>FAX変更</v>
          </cell>
          <cell r="Y279" t="str">
            <v>お客様各位</v>
          </cell>
          <cell r="Z279" t="str">
            <v>★ご自宅お届けは送料無料★</v>
          </cell>
          <cell r="AA279" t="str">
            <v/>
          </cell>
          <cell r="AB279" t="str">
            <v>丸大食品株式会社</v>
          </cell>
          <cell r="AC279" t="str">
            <v>裏面</v>
          </cell>
          <cell r="AD279" t="str">
            <v>○</v>
          </cell>
          <cell r="AE279" t="str">
            <v>郵送又はFAXにて</v>
          </cell>
          <cell r="AF279" t="str">
            <v>○</v>
          </cell>
          <cell r="AG279" t="str">
            <v>○</v>
          </cell>
          <cell r="AH279" t="str">
            <v>○</v>
          </cell>
          <cell r="AI279" t="str">
            <v>○</v>
          </cell>
          <cell r="AJ279" t="str">
            <v>○</v>
          </cell>
          <cell r="AK279" t="str">
            <v>○</v>
          </cell>
          <cell r="AL279" t="str">
            <v>○</v>
          </cell>
          <cell r="AM279" t="str">
            <v>○</v>
          </cell>
          <cell r="AN279" t="str">
            <v>○</v>
          </cell>
          <cell r="AO279">
            <v>30</v>
          </cell>
          <cell r="AP279">
            <v>20</v>
          </cell>
          <cell r="AQ279">
            <v>880</v>
          </cell>
          <cell r="AR279" t="str">
            <v>しない</v>
          </cell>
          <cell r="AS279">
            <v>6</v>
          </cell>
          <cell r="AT279">
            <v>10</v>
          </cell>
          <cell r="AU279" t="str">
            <v>稲城市中小企業勤労者福祉サービスセンター</v>
          </cell>
          <cell r="AV279" t="str">
            <v/>
          </cell>
          <cell r="AW279" t="str">
            <v/>
          </cell>
          <cell r="AX279" t="str">
            <v/>
          </cell>
        </row>
        <row r="280">
          <cell r="A280" t="str">
            <v>8443</v>
          </cell>
          <cell r="B280" t="str">
            <v>04-8443</v>
          </cell>
          <cell r="E280" t="str">
            <v>棚橋</v>
          </cell>
          <cell r="F280" t="str">
            <v>8443-0</v>
          </cell>
          <cell r="G280" t="str">
            <v>電源開発生活協同組合</v>
          </cell>
          <cell r="H280">
            <v>50</v>
          </cell>
          <cell r="I280" t="str">
            <v>○</v>
          </cell>
          <cell r="J280" t="str">
            <v>○</v>
          </cell>
          <cell r="K280" t="str">
            <v>＠</v>
          </cell>
          <cell r="L280" t="str">
            <v>通常+自家用</v>
          </cell>
          <cell r="M280" t="str">
            <v>＠</v>
          </cell>
          <cell r="N280" t="str">
            <v>通常+自家用</v>
          </cell>
          <cell r="O280" t="str">
            <v>変更する</v>
          </cell>
          <cell r="P280" t="str">
            <v>変更する</v>
          </cell>
          <cell r="Q280" t="str">
            <v>変更しない</v>
          </cell>
          <cell r="R280" t="str">
            <v>◎</v>
          </cell>
          <cell r="S280" t="str">
            <v>＠</v>
          </cell>
          <cell r="T280" t="str">
            <v>通常+自家用FAXなし</v>
          </cell>
          <cell r="U280" t="str">
            <v>＠</v>
          </cell>
          <cell r="V280" t="str">
            <v>通常+自家用付FAXなし</v>
          </cell>
          <cell r="W280" t="str">
            <v>＠</v>
          </cell>
          <cell r="X280" t="str">
            <v>FAX変更</v>
          </cell>
          <cell r="Y280" t="str">
            <v>組合員の皆様へ</v>
          </cell>
          <cell r="Z280" t="str">
            <v>★ご自宅お届けは送料無料★</v>
          </cell>
          <cell r="AA280" t="str">
            <v>J-POWERグループ生協</v>
          </cell>
          <cell r="AB280" t="str">
            <v>丸大食品株式会社</v>
          </cell>
          <cell r="AC280" t="str">
            <v>裏面</v>
          </cell>
          <cell r="AD280" t="str">
            <v>J-POWERグループ生協</v>
          </cell>
          <cell r="AE280" t="str">
            <v/>
          </cell>
          <cell r="AF280" t="str">
            <v>03-3546-9425</v>
          </cell>
          <cell r="AG280" t="str">
            <v>電発生協ゴールドカードでのお支払いになります。（カードをお持ちでない方は、生協口座への振込となります。）</v>
          </cell>
          <cell r="AH280" t="str">
            <v>○</v>
          </cell>
          <cell r="AI280" t="str">
            <v>○</v>
          </cell>
          <cell r="AJ280" t="str">
            <v>J-POWERグループ生協</v>
          </cell>
          <cell r="AK280" t="str">
            <v>塚田</v>
          </cell>
          <cell r="AL280" t="str">
            <v>〒104-8165　東京都中央区銀座6-15-1　J-POWERビル3階</v>
          </cell>
          <cell r="AM280" t="str">
            <v>03-3546-6082</v>
          </cell>
          <cell r="AN280" t="str">
            <v>○</v>
          </cell>
          <cell r="AO280">
            <v>30</v>
          </cell>
          <cell r="AP280">
            <v>20</v>
          </cell>
          <cell r="AQ280">
            <v>770</v>
          </cell>
          <cell r="AR280" t="str">
            <v>する</v>
          </cell>
          <cell r="AS280">
            <v>6</v>
          </cell>
          <cell r="AT280">
            <v>11</v>
          </cell>
          <cell r="AU280" t="str">
            <v>J-POWERグループ生協</v>
          </cell>
          <cell r="AV280" t="str">
            <v/>
          </cell>
          <cell r="AW280" t="str">
            <v>所属</v>
          </cell>
          <cell r="AX280" t="str">
            <v>生協番号</v>
          </cell>
        </row>
        <row r="281">
          <cell r="A281" t="str">
            <v>8693</v>
          </cell>
          <cell r="B281" t="str">
            <v>04-8693</v>
          </cell>
          <cell r="E281" t="str">
            <v>棚橋</v>
          </cell>
          <cell r="F281" t="str">
            <v>8693-0</v>
          </cell>
          <cell r="G281" t="str">
            <v>東京都自動車電装品設備商工組合</v>
          </cell>
          <cell r="H281">
            <v>5</v>
          </cell>
          <cell r="I281" t="str">
            <v>○</v>
          </cell>
          <cell r="J281" t="str">
            <v>○</v>
          </cell>
          <cell r="K281" t="str">
            <v>ﾌｫｰﾏｯﾄ</v>
          </cell>
          <cell r="L281" t="str">
            <v>通常+自家用</v>
          </cell>
          <cell r="M281" t="str">
            <v>ﾌｫｰﾏｯﾄ</v>
          </cell>
          <cell r="N281" t="str">
            <v>通常+自家用</v>
          </cell>
          <cell r="O281" t="str">
            <v>変更しない</v>
          </cell>
          <cell r="P281" t="str">
            <v>変更しない</v>
          </cell>
          <cell r="Q281" t="str">
            <v>変更しない</v>
          </cell>
          <cell r="R281" t="str">
            <v>○</v>
          </cell>
          <cell r="S281" t="str">
            <v>ﾌｫｰﾏｯﾄ</v>
          </cell>
          <cell r="T281" t="str">
            <v>通常</v>
          </cell>
          <cell r="U281" t="str">
            <v>ﾌｫｰﾏｯﾄ</v>
          </cell>
          <cell r="V281" t="str">
            <v>通常</v>
          </cell>
          <cell r="W281" t="str">
            <v>ﾌｫｰﾏｯﾄ</v>
          </cell>
          <cell r="X281" t="str">
            <v>通常</v>
          </cell>
          <cell r="Y281" t="str">
            <v>組合員　各位</v>
          </cell>
          <cell r="AA281" t="str">
            <v>東京都自動車電装品整備商工組合</v>
          </cell>
          <cell r="AB281" t="str">
            <v>丸大食品株式会社</v>
          </cell>
          <cell r="AC281" t="str">
            <v>裏面</v>
          </cell>
          <cell r="AD281" t="str">
            <v>○</v>
          </cell>
          <cell r="AE281" t="str">
            <v>FAXにて</v>
          </cell>
          <cell r="AF281" t="str">
            <v>○</v>
          </cell>
          <cell r="AG281" t="str">
            <v>○</v>
          </cell>
          <cell r="AH281" t="str">
            <v>○</v>
          </cell>
          <cell r="AI281" t="str">
            <v>○</v>
          </cell>
          <cell r="AJ281" t="str">
            <v>○</v>
          </cell>
          <cell r="AK281" t="str">
            <v>○</v>
          </cell>
          <cell r="AL281" t="str">
            <v>○</v>
          </cell>
          <cell r="AM281" t="str">
            <v>○</v>
          </cell>
          <cell r="AN281" t="str">
            <v>○</v>
          </cell>
          <cell r="AO281">
            <v>30</v>
          </cell>
          <cell r="AP281">
            <v>20</v>
          </cell>
          <cell r="AQ281">
            <v>880</v>
          </cell>
          <cell r="AR281" t="str">
            <v>しない</v>
          </cell>
          <cell r="AS281">
            <v>6</v>
          </cell>
          <cell r="AT281">
            <v>11</v>
          </cell>
          <cell r="AU281" t="str">
            <v>東京都自動車電装品　　　整備商工組合</v>
          </cell>
          <cell r="AV281" t="str">
            <v/>
          </cell>
          <cell r="AW281" t="str">
            <v/>
          </cell>
          <cell r="AX281" t="str">
            <v/>
          </cell>
        </row>
        <row r="282">
          <cell r="A282" t="str">
            <v>8693-1</v>
          </cell>
          <cell r="B282" t="str">
            <v>04-8693-1</v>
          </cell>
          <cell r="E282" t="str">
            <v>棚橋</v>
          </cell>
          <cell r="F282" t="str">
            <v>8693-1</v>
          </cell>
          <cell r="G282" t="str">
            <v>千葉県自動車電装品設備商工組合</v>
          </cell>
          <cell r="H282">
            <v>1</v>
          </cell>
          <cell r="I282" t="str">
            <v>○</v>
          </cell>
          <cell r="J282" t="str">
            <v>○</v>
          </cell>
          <cell r="K282" t="str">
            <v>ﾌｫｰﾏｯﾄ</v>
          </cell>
          <cell r="L282" t="str">
            <v>通常+自家用</v>
          </cell>
          <cell r="M282" t="str">
            <v>ﾌｫｰﾏｯﾄ</v>
          </cell>
          <cell r="N282" t="str">
            <v>通常+自家用</v>
          </cell>
          <cell r="O282" t="str">
            <v>変更しない</v>
          </cell>
          <cell r="P282" t="str">
            <v>変更しない</v>
          </cell>
          <cell r="Q282" t="str">
            <v>変更しない</v>
          </cell>
          <cell r="R282" t="str">
            <v>○</v>
          </cell>
          <cell r="S282" t="str">
            <v>ﾌｫｰﾏｯﾄ</v>
          </cell>
          <cell r="T282" t="str">
            <v>通常</v>
          </cell>
          <cell r="U282" t="str">
            <v>ﾌｫｰﾏｯﾄ</v>
          </cell>
          <cell r="V282" t="str">
            <v>通常</v>
          </cell>
          <cell r="W282" t="str">
            <v>ﾌｫｰﾏｯﾄ</v>
          </cell>
          <cell r="X282" t="str">
            <v>通常</v>
          </cell>
          <cell r="Y282" t="str">
            <v>組合員　各位</v>
          </cell>
          <cell r="Z282" t="str">
            <v>★ご自宅お届けは送料無料★</v>
          </cell>
          <cell r="AA282" t="str">
            <v>千葉県自動車電装品整備商工組合</v>
          </cell>
          <cell r="AB282" t="str">
            <v>丸大食品株式会社</v>
          </cell>
          <cell r="AC282" t="str">
            <v>裏面</v>
          </cell>
          <cell r="AD282" t="str">
            <v>○</v>
          </cell>
          <cell r="AE282" t="str">
            <v>FAXにて</v>
          </cell>
          <cell r="AF282" t="str">
            <v>○</v>
          </cell>
          <cell r="AG282" t="str">
            <v>○</v>
          </cell>
          <cell r="AH282" t="str">
            <v>○</v>
          </cell>
          <cell r="AI282" t="str">
            <v>○</v>
          </cell>
          <cell r="AJ282" t="str">
            <v>○</v>
          </cell>
          <cell r="AK282" t="str">
            <v>○</v>
          </cell>
          <cell r="AL282" t="str">
            <v>○</v>
          </cell>
          <cell r="AM282" t="str">
            <v>○</v>
          </cell>
          <cell r="AN282" t="str">
            <v>○</v>
          </cell>
          <cell r="AO282">
            <v>30</v>
          </cell>
          <cell r="AP282">
            <v>20</v>
          </cell>
          <cell r="AQ282">
            <v>880</v>
          </cell>
          <cell r="AR282" t="str">
            <v>しない</v>
          </cell>
          <cell r="AS282">
            <v>6</v>
          </cell>
          <cell r="AT282">
            <v>11</v>
          </cell>
          <cell r="AU282" t="str">
            <v>千葉県自動車電装品　　　整備商工組合</v>
          </cell>
          <cell r="AV282" t="str">
            <v/>
          </cell>
          <cell r="AW282" t="str">
            <v/>
          </cell>
          <cell r="AX282" t="str">
            <v/>
          </cell>
        </row>
        <row r="283">
          <cell r="A283" t="str">
            <v>8843</v>
          </cell>
          <cell r="B283" t="str">
            <v>04-8843</v>
          </cell>
          <cell r="E283" t="str">
            <v>棚橋</v>
          </cell>
          <cell r="F283" t="str">
            <v>8843-0</v>
          </cell>
          <cell r="G283" t="str">
            <v>日本オーチス・エレベータ労組</v>
          </cell>
          <cell r="H283">
            <v>34</v>
          </cell>
          <cell r="I283" t="str">
            <v>○</v>
          </cell>
          <cell r="J283" t="str">
            <v>○</v>
          </cell>
          <cell r="K283" t="str">
            <v>ﾌｫｰﾏｯﾄ</v>
          </cell>
          <cell r="L283" t="str">
            <v>通常+自家用</v>
          </cell>
          <cell r="M283" t="str">
            <v>ﾌｫｰﾏｯﾄ</v>
          </cell>
          <cell r="N283" t="str">
            <v>通常+自家用</v>
          </cell>
          <cell r="O283" t="str">
            <v>変更しない</v>
          </cell>
          <cell r="P283" t="str">
            <v>変更しない</v>
          </cell>
          <cell r="Q283" t="str">
            <v>変更しない</v>
          </cell>
          <cell r="R283" t="str">
            <v>◎</v>
          </cell>
          <cell r="S283" t="str">
            <v>ﾌｫｰﾏｯﾄ</v>
          </cell>
          <cell r="T283" t="str">
            <v>通常</v>
          </cell>
          <cell r="U283" t="str">
            <v>ﾌｫｰﾏｯﾄ</v>
          </cell>
          <cell r="V283" t="str">
            <v>通常</v>
          </cell>
          <cell r="W283" t="str">
            <v>ﾌｫｰﾏｯﾄ</v>
          </cell>
          <cell r="X283" t="str">
            <v>通常</v>
          </cell>
          <cell r="Y283" t="str">
            <v>組合員の皆様へ</v>
          </cell>
          <cell r="Z283" t="str">
            <v>★ご自宅お届けは送料無料★</v>
          </cell>
          <cell r="AA283" t="str">
            <v/>
          </cell>
          <cell r="AB283" t="str">
            <v>日本オーチス・エレベータ労働組合</v>
          </cell>
          <cell r="AC283" t="str">
            <v>裏面</v>
          </cell>
          <cell r="AD283" t="str">
            <v>○</v>
          </cell>
          <cell r="AE283" t="str">
            <v>FAXで</v>
          </cell>
          <cell r="AF283" t="str">
            <v>○</v>
          </cell>
          <cell r="AG283" t="str">
            <v>○</v>
          </cell>
          <cell r="AH283" t="str">
            <v>○</v>
          </cell>
          <cell r="AI283" t="str">
            <v>○</v>
          </cell>
          <cell r="AJ283" t="str">
            <v>○</v>
          </cell>
          <cell r="AK283" t="str">
            <v>○</v>
          </cell>
          <cell r="AL283" t="str">
            <v>○</v>
          </cell>
          <cell r="AM283" t="str">
            <v>○</v>
          </cell>
          <cell r="AN283" t="str">
            <v>○</v>
          </cell>
          <cell r="AO283">
            <v>30</v>
          </cell>
          <cell r="AP283">
            <v>20</v>
          </cell>
          <cell r="AQ283">
            <v>880</v>
          </cell>
          <cell r="AR283" t="str">
            <v>する</v>
          </cell>
          <cell r="AS283">
            <v>6</v>
          </cell>
          <cell r="AT283">
            <v>11</v>
          </cell>
          <cell r="AU283" t="str">
            <v>日本オーチス・エレベータ労働組合</v>
          </cell>
          <cell r="AV283" t="str">
            <v/>
          </cell>
          <cell r="AW283" t="str">
            <v/>
          </cell>
          <cell r="AX283" t="str">
            <v/>
          </cell>
        </row>
        <row r="284">
          <cell r="A284" t="str">
            <v>8857</v>
          </cell>
          <cell r="B284" t="str">
            <v>04-8857</v>
          </cell>
          <cell r="E284" t="str">
            <v>棚橋</v>
          </cell>
          <cell r="F284" t="str">
            <v>8857-0</v>
          </cell>
          <cell r="G284" t="str">
            <v>会計検査院職員労組</v>
          </cell>
          <cell r="H284">
            <v>12</v>
          </cell>
          <cell r="I284" t="str">
            <v>○</v>
          </cell>
          <cell r="J284" t="str">
            <v>○</v>
          </cell>
          <cell r="K284" t="str">
            <v>ﾌｫｰﾏｯﾄ</v>
          </cell>
          <cell r="L284" t="str">
            <v>通常+自家用</v>
          </cell>
          <cell r="M284" t="str">
            <v>ﾌｫｰﾏｯﾄ</v>
          </cell>
          <cell r="N284" t="str">
            <v>通常+自家用</v>
          </cell>
          <cell r="O284" t="str">
            <v>変更しない</v>
          </cell>
          <cell r="P284" t="str">
            <v>変更しない</v>
          </cell>
          <cell r="Q284" t="str">
            <v>変更しない</v>
          </cell>
          <cell r="R284" t="str">
            <v>◎</v>
          </cell>
          <cell r="S284" t="str">
            <v>ﾌｫｰﾏｯﾄ</v>
          </cell>
          <cell r="T284" t="str">
            <v>通常</v>
          </cell>
          <cell r="U284" t="str">
            <v>ﾌｫｰﾏｯﾄ</v>
          </cell>
          <cell r="V284" t="str">
            <v>通常</v>
          </cell>
          <cell r="W284" t="str">
            <v>ﾌｫｰﾏｯﾄ</v>
          </cell>
          <cell r="X284" t="str">
            <v>通常</v>
          </cell>
          <cell r="Y284" t="str">
            <v>組合員の皆様へ</v>
          </cell>
          <cell r="Z284" t="str">
            <v>★ご自宅お届けは送料無料★</v>
          </cell>
          <cell r="AA284" t="str">
            <v/>
          </cell>
          <cell r="AB284" t="str">
            <v>会計検査院職員労働組合</v>
          </cell>
          <cell r="AC284" t="str">
            <v>裏面</v>
          </cell>
          <cell r="AD284" t="str">
            <v>○</v>
          </cell>
          <cell r="AE284" t="str">
            <v>FAXで</v>
          </cell>
          <cell r="AF284" t="str">
            <v>○</v>
          </cell>
          <cell r="AG284" t="str">
            <v>○</v>
          </cell>
          <cell r="AH284" t="str">
            <v>○</v>
          </cell>
          <cell r="AI284" t="str">
            <v>○</v>
          </cell>
          <cell r="AJ284" t="str">
            <v>○</v>
          </cell>
          <cell r="AK284" t="str">
            <v>○</v>
          </cell>
          <cell r="AL284" t="str">
            <v>○</v>
          </cell>
          <cell r="AM284" t="str">
            <v>○</v>
          </cell>
          <cell r="AN284" t="str">
            <v>○</v>
          </cell>
          <cell r="AO284">
            <v>30</v>
          </cell>
          <cell r="AP284">
            <v>20</v>
          </cell>
          <cell r="AQ284">
            <v>880</v>
          </cell>
          <cell r="AR284" t="str">
            <v>する</v>
          </cell>
          <cell r="AS284">
            <v>6</v>
          </cell>
          <cell r="AT284">
            <v>11</v>
          </cell>
          <cell r="AU284" t="str">
            <v>会計検査院　　　　　　　　　職員労働組合</v>
          </cell>
          <cell r="AV284" t="str">
            <v/>
          </cell>
          <cell r="AW284" t="str">
            <v/>
          </cell>
          <cell r="AX284" t="str">
            <v/>
          </cell>
        </row>
        <row r="285">
          <cell r="A285" t="str">
            <v>8894</v>
          </cell>
          <cell r="B285" t="str">
            <v>04-8894</v>
          </cell>
          <cell r="E285" t="str">
            <v>棚橋</v>
          </cell>
          <cell r="F285" t="str">
            <v>8894-0</v>
          </cell>
          <cell r="G285" t="str">
            <v>有限会社ユニット・エース</v>
          </cell>
          <cell r="H285">
            <v>255</v>
          </cell>
          <cell r="I285" t="str">
            <v>×</v>
          </cell>
          <cell r="J285" t="str">
            <v>×</v>
          </cell>
          <cell r="K285" t="str">
            <v>なし</v>
          </cell>
          <cell r="L285" t="str">
            <v/>
          </cell>
          <cell r="M285" t="str">
            <v>なし</v>
          </cell>
          <cell r="N285" t="str">
            <v>通常+自家用</v>
          </cell>
          <cell r="O285" t="str">
            <v>変更する</v>
          </cell>
          <cell r="P285" t="str">
            <v>変更する</v>
          </cell>
          <cell r="Q285" t="str">
            <v/>
          </cell>
          <cell r="R285" t="str">
            <v>◎</v>
          </cell>
          <cell r="S285" t="str">
            <v>＠</v>
          </cell>
          <cell r="T285" t="str">
            <v>FAXなし</v>
          </cell>
          <cell r="U285" t="str">
            <v>＠</v>
          </cell>
          <cell r="V285" t="str">
            <v>FAXなし</v>
          </cell>
          <cell r="W285" t="str">
            <v>ﾌｫｰﾏｯﾄ</v>
          </cell>
          <cell r="X285" t="str">
            <v>FAXなし</v>
          </cell>
          <cell r="Y285" t="str">
            <v>お客様　各位</v>
          </cell>
          <cell r="AA285" t="str">
            <v/>
          </cell>
          <cell r="AB285" t="str">
            <v/>
          </cell>
          <cell r="AC285" t="str">
            <v>裏面</v>
          </cell>
          <cell r="AD285" t="str">
            <v>販売店</v>
          </cell>
          <cell r="AE285" t="str">
            <v/>
          </cell>
          <cell r="AF285" t="str">
            <v/>
          </cell>
          <cell r="AG285" t="str">
            <v/>
          </cell>
          <cell r="AH285" t="str">
            <v>○</v>
          </cell>
          <cell r="AI285" t="str">
            <v>○</v>
          </cell>
          <cell r="AJ285" t="str">
            <v>○</v>
          </cell>
          <cell r="AK285" t="str">
            <v>○</v>
          </cell>
          <cell r="AL285" t="str">
            <v>○</v>
          </cell>
          <cell r="AM285" t="str">
            <v>○</v>
          </cell>
          <cell r="AN285" t="str">
            <v>○</v>
          </cell>
          <cell r="AO285">
            <v>30</v>
          </cell>
          <cell r="AP285">
            <v>20</v>
          </cell>
          <cell r="AQ285">
            <v>770</v>
          </cell>
          <cell r="AR285" t="str">
            <v>しない</v>
          </cell>
          <cell r="AS285">
            <v>6</v>
          </cell>
          <cell r="AT285">
            <v>11</v>
          </cell>
          <cell r="AU285" t="str">
            <v/>
          </cell>
          <cell r="AV285" t="str">
            <v/>
          </cell>
          <cell r="AW285" t="str">
            <v/>
          </cell>
          <cell r="AX285" t="str">
            <v/>
          </cell>
        </row>
        <row r="286">
          <cell r="A286" t="str">
            <v>8938</v>
          </cell>
          <cell r="B286" t="str">
            <v>04-8938</v>
          </cell>
          <cell r="E286" t="str">
            <v>棚橋</v>
          </cell>
          <cell r="F286" t="str">
            <v>8938-0</v>
          </cell>
          <cell r="G286" t="str">
            <v>ルネサスグループ労働組合連合会　武蔵地区支部</v>
          </cell>
          <cell r="H286">
            <v>16</v>
          </cell>
          <cell r="I286" t="str">
            <v>○</v>
          </cell>
          <cell r="J286" t="str">
            <v>○</v>
          </cell>
          <cell r="K286" t="str">
            <v>ﾌｫｰﾏｯﾄ</v>
          </cell>
          <cell r="L286" t="str">
            <v>通常+自家用</v>
          </cell>
          <cell r="M286" t="str">
            <v>ﾌｫｰﾏｯﾄ</v>
          </cell>
          <cell r="N286" t="str">
            <v>通常+自家用</v>
          </cell>
          <cell r="O286" t="str">
            <v>変更しない</v>
          </cell>
          <cell r="P286" t="str">
            <v>変更しない</v>
          </cell>
          <cell r="Q286" t="str">
            <v>変更しない</v>
          </cell>
          <cell r="R286" t="str">
            <v>◎</v>
          </cell>
          <cell r="S286" t="str">
            <v>ﾌｫｰﾏｯﾄ</v>
          </cell>
          <cell r="T286" t="str">
            <v>通常+自家用</v>
          </cell>
          <cell r="U286" t="str">
            <v>＠</v>
          </cell>
          <cell r="V286" t="str">
            <v>通常</v>
          </cell>
          <cell r="W286" t="str">
            <v>＠</v>
          </cell>
          <cell r="X286" t="str">
            <v>通常</v>
          </cell>
          <cell r="Y286" t="str">
            <v>組合員の皆様へ</v>
          </cell>
          <cell r="AA286" t="str">
            <v>ルネサスグループ労働組合連合会　武蔵地区支部</v>
          </cell>
          <cell r="AB286" t="str">
            <v>丸大食品株式会社</v>
          </cell>
          <cell r="AC286" t="str">
            <v>裏面</v>
          </cell>
          <cell r="AD286" t="str">
            <v>○</v>
          </cell>
          <cell r="AE286" t="str">
            <v>Eメール又はFAX（郵送も可）にて</v>
          </cell>
          <cell r="AF286" t="str">
            <v>○</v>
          </cell>
          <cell r="AG286" t="str">
            <v>○</v>
          </cell>
          <cell r="AH286" t="str">
            <v>○</v>
          </cell>
          <cell r="AI286" t="str">
            <v>○</v>
          </cell>
          <cell r="AJ286" t="str">
            <v>○</v>
          </cell>
          <cell r="AK286" t="str">
            <v>○</v>
          </cell>
          <cell r="AL286" t="str">
            <v>○</v>
          </cell>
          <cell r="AM286" t="str">
            <v>○</v>
          </cell>
          <cell r="AN286" t="str">
            <v>○</v>
          </cell>
          <cell r="AO286">
            <v>33.332999999999998</v>
          </cell>
          <cell r="AP286">
            <v>20</v>
          </cell>
          <cell r="AQ286">
            <v>880</v>
          </cell>
          <cell r="AR286" t="str">
            <v>しない</v>
          </cell>
          <cell r="AS286">
            <v>6</v>
          </cell>
          <cell r="AT286">
            <v>11</v>
          </cell>
          <cell r="AU286" t="str">
            <v>ルネサスグループ労働組合連合会　武蔵地区支部</v>
          </cell>
          <cell r="AV286" t="str">
            <v/>
          </cell>
          <cell r="AW286" t="str">
            <v/>
          </cell>
          <cell r="AX286" t="str">
            <v/>
          </cell>
        </row>
        <row r="287">
          <cell r="A287" t="str">
            <v>9393</v>
          </cell>
          <cell r="B287" t="str">
            <v>04-9393</v>
          </cell>
          <cell r="E287" t="str">
            <v>棚橋</v>
          </cell>
          <cell r="F287" t="str">
            <v>9393-0</v>
          </cell>
          <cell r="G287" t="str">
            <v>日本製鉄OB会</v>
          </cell>
          <cell r="H287">
            <v>64</v>
          </cell>
          <cell r="I287" t="str">
            <v>○</v>
          </cell>
          <cell r="J287" t="str">
            <v>○</v>
          </cell>
          <cell r="K287" t="str">
            <v>ﾌｫｰﾏｯﾄ</v>
          </cell>
          <cell r="L287" t="str">
            <v>通常+自家用</v>
          </cell>
          <cell r="M287" t="str">
            <v>ﾌｫｰﾏｯﾄ</v>
          </cell>
          <cell r="N287" t="str">
            <v>通常+自家用</v>
          </cell>
          <cell r="O287" t="str">
            <v>変更しない</v>
          </cell>
          <cell r="P287" t="str">
            <v>変更しない</v>
          </cell>
          <cell r="Q287" t="str">
            <v>変更しない</v>
          </cell>
          <cell r="R287" t="str">
            <v>◎</v>
          </cell>
          <cell r="S287" t="str">
            <v>ﾌｫｰﾏｯﾄ</v>
          </cell>
          <cell r="T287" t="str">
            <v>通常</v>
          </cell>
          <cell r="U287" t="str">
            <v>ﾌｫｰﾏｯﾄ</v>
          </cell>
          <cell r="V287" t="str">
            <v>通常</v>
          </cell>
          <cell r="W287" t="str">
            <v>ﾌｫｰﾏｯﾄ</v>
          </cell>
          <cell r="X287" t="str">
            <v>通常</v>
          </cell>
          <cell r="Y287" t="str">
            <v>日本製鉄OB会の皆様へ</v>
          </cell>
          <cell r="AA287" t="str">
            <v/>
          </cell>
          <cell r="AB287" t="str">
            <v>丸大食品株式会社</v>
          </cell>
          <cell r="AC287" t="str">
            <v>裏面</v>
          </cell>
          <cell r="AD287" t="str">
            <v>○</v>
          </cell>
          <cell r="AE287" t="str">
            <v>FAXにて</v>
          </cell>
          <cell r="AF287" t="str">
            <v>○</v>
          </cell>
          <cell r="AG287" t="str">
            <v>○</v>
          </cell>
          <cell r="AH287" t="str">
            <v>○</v>
          </cell>
          <cell r="AI287" t="str">
            <v>○</v>
          </cell>
          <cell r="AJ287" t="str">
            <v>○</v>
          </cell>
          <cell r="AK287" t="str">
            <v>○</v>
          </cell>
          <cell r="AL287" t="str">
            <v>○</v>
          </cell>
          <cell r="AM287" t="str">
            <v>○</v>
          </cell>
          <cell r="AN287" t="str">
            <v>○</v>
          </cell>
          <cell r="AO287">
            <v>30</v>
          </cell>
          <cell r="AP287">
            <v>20</v>
          </cell>
          <cell r="AQ287">
            <v>880</v>
          </cell>
          <cell r="AR287" t="str">
            <v>しない</v>
          </cell>
          <cell r="AS287">
            <v>6</v>
          </cell>
          <cell r="AT287">
            <v>11</v>
          </cell>
          <cell r="AU287" t="str">
            <v>日本製鉄OB会</v>
          </cell>
          <cell r="AV287" t="str">
            <v/>
          </cell>
          <cell r="AW287" t="str">
            <v/>
          </cell>
          <cell r="AX287" t="str">
            <v/>
          </cell>
        </row>
        <row r="288">
          <cell r="A288" t="str">
            <v>9403</v>
          </cell>
          <cell r="B288" t="str">
            <v>04-9403</v>
          </cell>
          <cell r="E288" t="str">
            <v>棚橋</v>
          </cell>
          <cell r="F288" t="str">
            <v>9403-0</v>
          </cell>
          <cell r="G288" t="str">
            <v>三多摩食糧卸　協同組合</v>
          </cell>
          <cell r="H288">
            <v>4</v>
          </cell>
          <cell r="I288" t="str">
            <v>○</v>
          </cell>
          <cell r="J288" t="str">
            <v>○</v>
          </cell>
          <cell r="K288" t="str">
            <v>ﾌｫｰﾏｯﾄ</v>
          </cell>
          <cell r="L288" t="str">
            <v>基本版のみ</v>
          </cell>
          <cell r="M288" t="str">
            <v>ﾌｫｰﾏｯﾄ</v>
          </cell>
          <cell r="N288" t="str">
            <v>基本版のみ</v>
          </cell>
          <cell r="O288" t="str">
            <v>変更する</v>
          </cell>
          <cell r="P288" t="str">
            <v>変更する</v>
          </cell>
          <cell r="Q288" t="str">
            <v>変更しない</v>
          </cell>
          <cell r="R288" t="str">
            <v>◎</v>
          </cell>
          <cell r="S288" t="str">
            <v>ﾌｫｰﾏｯﾄ</v>
          </cell>
          <cell r="T288" t="str">
            <v>基本版のみFAXなし</v>
          </cell>
          <cell r="U288" t="str">
            <v>ﾌｫｰﾏｯﾄ</v>
          </cell>
          <cell r="V288" t="str">
            <v>基本版のみFAXなし</v>
          </cell>
          <cell r="W288" t="str">
            <v>ﾌｫｰﾏｯﾄ</v>
          </cell>
          <cell r="X288" t="str">
            <v>FAXなし</v>
          </cell>
          <cell r="Y288" t="str">
            <v>組合員の皆様へ</v>
          </cell>
          <cell r="AA288" t="str">
            <v>　</v>
          </cell>
          <cell r="AB288" t="str">
            <v>三多摩食糧卸協同組合</v>
          </cell>
          <cell r="AC288" t="str">
            <v>裏面</v>
          </cell>
          <cell r="AD288" t="str">
            <v>各取扱店</v>
          </cell>
          <cell r="AE288" t="str">
            <v/>
          </cell>
          <cell r="AF288" t="str">
            <v/>
          </cell>
          <cell r="AG288" t="str">
            <v>各取扱店へお支払ください。</v>
          </cell>
          <cell r="AH288" t="str">
            <v>○</v>
          </cell>
          <cell r="AI288" t="str">
            <v>○</v>
          </cell>
          <cell r="AJ288" t="str">
            <v>○</v>
          </cell>
          <cell r="AK288" t="str">
            <v>○</v>
          </cell>
          <cell r="AL288" t="str">
            <v>○</v>
          </cell>
          <cell r="AM288" t="str">
            <v>○</v>
          </cell>
          <cell r="AN288" t="str">
            <v>○</v>
          </cell>
          <cell r="AO288">
            <v>20</v>
          </cell>
          <cell r="AP288">
            <v>20</v>
          </cell>
          <cell r="AQ288">
            <v>770</v>
          </cell>
          <cell r="AR288" t="str">
            <v>しない</v>
          </cell>
          <cell r="AS288">
            <v>6</v>
          </cell>
          <cell r="AT288">
            <v>11</v>
          </cell>
          <cell r="AU288" t="str">
            <v>サンショクグループ</v>
          </cell>
          <cell r="AV288" t="str">
            <v>14</v>
          </cell>
          <cell r="AW288" t="str">
            <v/>
          </cell>
          <cell r="AX288" t="str">
            <v/>
          </cell>
        </row>
        <row r="289">
          <cell r="A289" t="str">
            <v>9504</v>
          </cell>
          <cell r="B289" t="str">
            <v>04-9504</v>
          </cell>
          <cell r="E289" t="str">
            <v>棚橋</v>
          </cell>
          <cell r="F289" t="str">
            <v>9504-0</v>
          </cell>
          <cell r="G289" t="str">
            <v>東京都板金工業組合</v>
          </cell>
          <cell r="H289">
            <v>62</v>
          </cell>
          <cell r="I289" t="str">
            <v>○</v>
          </cell>
          <cell r="J289" t="str">
            <v>○</v>
          </cell>
          <cell r="K289" t="str">
            <v>ﾌｫｰﾏｯﾄ</v>
          </cell>
          <cell r="L289" t="str">
            <v>通常+自家用</v>
          </cell>
          <cell r="M289" t="str">
            <v>ﾌｫｰﾏｯﾄ</v>
          </cell>
          <cell r="N289" t="str">
            <v>通常+自家用</v>
          </cell>
          <cell r="O289" t="str">
            <v>変更しない</v>
          </cell>
          <cell r="P289" t="str">
            <v>変更しない</v>
          </cell>
          <cell r="Q289" t="str">
            <v>変更しない</v>
          </cell>
          <cell r="R289" t="str">
            <v>◎</v>
          </cell>
          <cell r="S289" t="str">
            <v>ﾌｫｰﾏｯﾄ</v>
          </cell>
          <cell r="T289" t="str">
            <v>通常</v>
          </cell>
          <cell r="U289" t="str">
            <v>ﾌｫｰﾏｯﾄ</v>
          </cell>
          <cell r="V289" t="str">
            <v>通常</v>
          </cell>
          <cell r="W289" t="str">
            <v>ﾌｫｰﾏｯﾄ</v>
          </cell>
          <cell r="X289" t="str">
            <v>通常</v>
          </cell>
          <cell r="Y289" t="str">
            <v>組合員の皆様へ</v>
          </cell>
          <cell r="Z289" t="str">
            <v>★ご自宅お届けは送料無料★</v>
          </cell>
          <cell r="AA289" t="str">
            <v>東京都板金工業組合</v>
          </cell>
          <cell r="AB289" t="str">
            <v>丸大食品株式会社</v>
          </cell>
          <cell r="AC289" t="str">
            <v>裏面</v>
          </cell>
          <cell r="AD289" t="str">
            <v>○</v>
          </cell>
          <cell r="AE289" t="str">
            <v>FAXにて</v>
          </cell>
          <cell r="AF289" t="str">
            <v>○</v>
          </cell>
          <cell r="AG289" t="str">
            <v>○</v>
          </cell>
          <cell r="AH289" t="str">
            <v>○</v>
          </cell>
          <cell r="AI289" t="str">
            <v>○</v>
          </cell>
          <cell r="AJ289" t="str">
            <v>○</v>
          </cell>
          <cell r="AK289" t="str">
            <v>○</v>
          </cell>
          <cell r="AL289" t="str">
            <v>○</v>
          </cell>
          <cell r="AM289" t="str">
            <v>○</v>
          </cell>
          <cell r="AN289" t="str">
            <v>○</v>
          </cell>
          <cell r="AO289">
            <v>30</v>
          </cell>
          <cell r="AP289">
            <v>20</v>
          </cell>
          <cell r="AQ289">
            <v>770</v>
          </cell>
          <cell r="AR289" t="str">
            <v>しない</v>
          </cell>
          <cell r="AS289">
            <v>6</v>
          </cell>
          <cell r="AT289">
            <v>11</v>
          </cell>
          <cell r="AU289" t="str">
            <v>東京都板金工業組合</v>
          </cell>
          <cell r="AV289" t="str">
            <v/>
          </cell>
          <cell r="AW289" t="str">
            <v/>
          </cell>
          <cell r="AX289" t="str">
            <v/>
          </cell>
        </row>
        <row r="290">
          <cell r="A290" t="str">
            <v>9628</v>
          </cell>
          <cell r="B290" t="str">
            <v>04-9628</v>
          </cell>
          <cell r="E290" t="str">
            <v>棚橋</v>
          </cell>
          <cell r="F290" t="str">
            <v>9628-0</v>
          </cell>
          <cell r="G290" t="str">
            <v>㈱スズケン　南関東</v>
          </cell>
          <cell r="H290">
            <v>37</v>
          </cell>
          <cell r="I290" t="str">
            <v>○</v>
          </cell>
          <cell r="J290" t="str">
            <v>○</v>
          </cell>
          <cell r="K290" t="str">
            <v>ﾌｫｰﾏｯﾄ</v>
          </cell>
          <cell r="L290" t="str">
            <v>通常+自家用</v>
          </cell>
          <cell r="M290" t="str">
            <v>ﾌｫｰﾏｯﾄ</v>
          </cell>
          <cell r="N290" t="str">
            <v>通常+自家用</v>
          </cell>
          <cell r="O290" t="str">
            <v>変更しない</v>
          </cell>
          <cell r="P290" t="str">
            <v>変更しない</v>
          </cell>
          <cell r="Q290" t="str">
            <v>変更しない</v>
          </cell>
          <cell r="R290" t="str">
            <v>◎</v>
          </cell>
          <cell r="S290" t="str">
            <v>ﾌｫｰﾏｯﾄ</v>
          </cell>
          <cell r="T290" t="str">
            <v>通常</v>
          </cell>
          <cell r="U290" t="str">
            <v>ﾌｫｰﾏｯﾄ</v>
          </cell>
          <cell r="V290" t="str">
            <v>通常</v>
          </cell>
          <cell r="W290" t="str">
            <v>ﾌｫｰﾏｯﾄ</v>
          </cell>
          <cell r="X290" t="str">
            <v>通常</v>
          </cell>
          <cell r="Y290" t="str">
            <v>スズケン労働組合の皆様へ</v>
          </cell>
          <cell r="Z290" t="str">
            <v>★ご自宅お届けは送料無料★</v>
          </cell>
          <cell r="AA290" t="str">
            <v/>
          </cell>
          <cell r="AB290" t="str">
            <v>丸大食品株式会社</v>
          </cell>
          <cell r="AC290" t="str">
            <v>裏面</v>
          </cell>
          <cell r="AD290" t="str">
            <v>○</v>
          </cell>
          <cell r="AE290" t="str">
            <v>FAXにて</v>
          </cell>
          <cell r="AF290" t="str">
            <v>○</v>
          </cell>
          <cell r="AG290" t="str">
            <v>○</v>
          </cell>
          <cell r="AH290" t="str">
            <v>○</v>
          </cell>
          <cell r="AI290" t="str">
            <v>○</v>
          </cell>
          <cell r="AJ290" t="str">
            <v>○</v>
          </cell>
          <cell r="AK290" t="str">
            <v>○</v>
          </cell>
          <cell r="AL290" t="str">
            <v>○</v>
          </cell>
          <cell r="AM290" t="str">
            <v>○</v>
          </cell>
          <cell r="AN290" t="str">
            <v>○</v>
          </cell>
          <cell r="AO290">
            <v>35</v>
          </cell>
          <cell r="AP290">
            <v>20</v>
          </cell>
          <cell r="AQ290">
            <v>770</v>
          </cell>
          <cell r="AR290" t="str">
            <v>する</v>
          </cell>
          <cell r="AS290">
            <v>6</v>
          </cell>
          <cell r="AT290">
            <v>11</v>
          </cell>
          <cell r="AU290" t="str">
            <v>スズケン労組南関東</v>
          </cell>
          <cell r="AV290" t="str">
            <v>20</v>
          </cell>
          <cell r="AW290" t="str">
            <v/>
          </cell>
          <cell r="AX290" t="str">
            <v/>
          </cell>
        </row>
        <row r="291">
          <cell r="A291" t="str">
            <v>9703</v>
          </cell>
          <cell r="B291" t="str">
            <v>04-9703</v>
          </cell>
          <cell r="E291" t="str">
            <v>棚橋</v>
          </cell>
          <cell r="F291" t="str">
            <v>9703-0</v>
          </cell>
          <cell r="G291" t="str">
            <v>一般財団法人東京城北勤労者サービスセンター</v>
          </cell>
          <cell r="H291">
            <v>103</v>
          </cell>
          <cell r="I291" t="str">
            <v>○</v>
          </cell>
          <cell r="J291" t="str">
            <v>○</v>
          </cell>
          <cell r="K291" t="str">
            <v>ﾌｫｰﾏｯﾄ</v>
          </cell>
          <cell r="L291" t="str">
            <v>企業名なし(880)</v>
          </cell>
          <cell r="M291" t="str">
            <v>ﾌｫｰﾏｯﾄ</v>
          </cell>
          <cell r="N291" t="str">
            <v>企業名なし(880)</v>
          </cell>
          <cell r="O291" t="str">
            <v>変更しない</v>
          </cell>
          <cell r="P291" t="str">
            <v>変更しない</v>
          </cell>
          <cell r="Q291" t="str">
            <v>変更しない</v>
          </cell>
          <cell r="R291" t="str">
            <v>×</v>
          </cell>
          <cell r="S291" t="str">
            <v>必要なし</v>
          </cell>
          <cell r="T291" t="str">
            <v>通常</v>
          </cell>
          <cell r="U291" t="str">
            <v>必要なし</v>
          </cell>
          <cell r="V291" t="str">
            <v>通常</v>
          </cell>
          <cell r="W291" t="str">
            <v>必要なし</v>
          </cell>
          <cell r="X291" t="str">
            <v>通常</v>
          </cell>
          <cell r="Y291" t="str">
            <v>お客様各位</v>
          </cell>
          <cell r="AA291" t="str">
            <v/>
          </cell>
          <cell r="AB291" t="str">
            <v>丸大食品株式会社</v>
          </cell>
          <cell r="AC291" t="str">
            <v>裏面</v>
          </cell>
          <cell r="AD291" t="str">
            <v>○</v>
          </cell>
          <cell r="AE291" t="str">
            <v>FAXにて</v>
          </cell>
          <cell r="AF291" t="str">
            <v>○</v>
          </cell>
          <cell r="AG291" t="str">
            <v>○</v>
          </cell>
          <cell r="AH291" t="str">
            <v>○</v>
          </cell>
          <cell r="AI291" t="str">
            <v>○</v>
          </cell>
          <cell r="AJ291" t="str">
            <v>○</v>
          </cell>
          <cell r="AK291" t="str">
            <v>○</v>
          </cell>
          <cell r="AL291" t="str">
            <v>○</v>
          </cell>
          <cell r="AM291" t="str">
            <v>○</v>
          </cell>
          <cell r="AN291" t="str">
            <v>○</v>
          </cell>
          <cell r="AO291">
            <v>30</v>
          </cell>
          <cell r="AP291">
            <v>20</v>
          </cell>
          <cell r="AQ291">
            <v>880</v>
          </cell>
          <cell r="AR291" t="str">
            <v>しない</v>
          </cell>
          <cell r="AS291">
            <v>6</v>
          </cell>
          <cell r="AT291">
            <v>11</v>
          </cell>
          <cell r="AU291" t="str">
            <v>一般財団法人東京城北勤労者サービスセンター</v>
          </cell>
          <cell r="AV291" t="str">
            <v/>
          </cell>
          <cell r="AW291" t="str">
            <v/>
          </cell>
          <cell r="AX291" t="str">
            <v/>
          </cell>
        </row>
        <row r="292">
          <cell r="A292" t="str">
            <v>9795</v>
          </cell>
          <cell r="B292" t="str">
            <v>04-9795</v>
          </cell>
          <cell r="E292" t="str">
            <v>棚橋</v>
          </cell>
          <cell r="F292" t="str">
            <v>9795-0</v>
          </cell>
          <cell r="G292" t="str">
            <v>世田谷区　教職員組合</v>
          </cell>
          <cell r="H292">
            <v>16</v>
          </cell>
          <cell r="I292" t="str">
            <v>○</v>
          </cell>
          <cell r="J292" t="str">
            <v>○</v>
          </cell>
          <cell r="K292" t="str">
            <v>ﾌｫｰﾏｯﾄ</v>
          </cell>
          <cell r="L292" t="str">
            <v>通常+自家用</v>
          </cell>
          <cell r="M292" t="str">
            <v>ﾌｫｰﾏｯﾄ</v>
          </cell>
          <cell r="N292" t="str">
            <v>通常+自家用</v>
          </cell>
          <cell r="O292" t="str">
            <v>変更しない</v>
          </cell>
          <cell r="P292" t="str">
            <v>変更しない</v>
          </cell>
          <cell r="Q292" t="str">
            <v>変更しない</v>
          </cell>
          <cell r="R292" t="str">
            <v>○</v>
          </cell>
          <cell r="S292" t="str">
            <v>ﾌｫｰﾏｯﾄ</v>
          </cell>
          <cell r="T292" t="str">
            <v>通常</v>
          </cell>
          <cell r="U292" t="str">
            <v>ﾌｫｰﾏｯﾄ</v>
          </cell>
          <cell r="V292" t="str">
            <v>通常</v>
          </cell>
          <cell r="W292" t="str">
            <v>ﾌｫｰﾏｯﾄ</v>
          </cell>
          <cell r="X292" t="str">
            <v>通常</v>
          </cell>
          <cell r="Y292" t="str">
            <v>組合員の皆様へ</v>
          </cell>
          <cell r="AA292" t="str">
            <v/>
          </cell>
          <cell r="AB292" t="str">
            <v>世田谷区教職員組合</v>
          </cell>
          <cell r="AC292" t="str">
            <v>裏面</v>
          </cell>
          <cell r="AD292" t="str">
            <v>○</v>
          </cell>
          <cell r="AE292" t="str">
            <v>FAXにて</v>
          </cell>
          <cell r="AF292" t="str">
            <v>○</v>
          </cell>
          <cell r="AG292" t="str">
            <v>○</v>
          </cell>
          <cell r="AH292" t="str">
            <v>○</v>
          </cell>
          <cell r="AI292" t="str">
            <v>○</v>
          </cell>
          <cell r="AJ292" t="str">
            <v>○</v>
          </cell>
          <cell r="AK292" t="str">
            <v>○</v>
          </cell>
          <cell r="AL292" t="str">
            <v>○</v>
          </cell>
          <cell r="AM292" t="str">
            <v>○</v>
          </cell>
          <cell r="AN292" t="str">
            <v>○</v>
          </cell>
          <cell r="AO292">
            <v>30</v>
          </cell>
          <cell r="AP292">
            <v>20</v>
          </cell>
          <cell r="AQ292">
            <v>880</v>
          </cell>
          <cell r="AR292" t="str">
            <v>しない</v>
          </cell>
          <cell r="AS292">
            <v>6</v>
          </cell>
          <cell r="AT292">
            <v>11</v>
          </cell>
          <cell r="AU292" t="str">
            <v>世田谷区教職員組合</v>
          </cell>
          <cell r="AV292" t="str">
            <v/>
          </cell>
          <cell r="AW292" t="str">
            <v>学校名</v>
          </cell>
          <cell r="AX292" t="str">
            <v>TEL</v>
          </cell>
        </row>
        <row r="293">
          <cell r="A293" t="str">
            <v>9818</v>
          </cell>
          <cell r="B293" t="str">
            <v>04-9818</v>
          </cell>
          <cell r="E293" t="str">
            <v>棚橋</v>
          </cell>
          <cell r="F293" t="str">
            <v>9818-0</v>
          </cell>
          <cell r="G293" t="str">
            <v>㈱大同ライフサービス</v>
          </cell>
          <cell r="H293">
            <v>6</v>
          </cell>
          <cell r="I293" t="str">
            <v>○</v>
          </cell>
          <cell r="J293" t="str">
            <v>○</v>
          </cell>
          <cell r="K293" t="str">
            <v>ﾌｫｰﾏｯﾄ</v>
          </cell>
          <cell r="L293" t="str">
            <v>企業名なし(770)</v>
          </cell>
          <cell r="M293" t="str">
            <v>ﾌｫｰﾏｯﾄ</v>
          </cell>
          <cell r="N293" t="str">
            <v>企業名なし(770)</v>
          </cell>
          <cell r="O293" t="str">
            <v>変更しない</v>
          </cell>
          <cell r="P293" t="str">
            <v>変更しない</v>
          </cell>
          <cell r="Q293" t="str">
            <v>変更しない</v>
          </cell>
          <cell r="R293" t="str">
            <v>×</v>
          </cell>
          <cell r="S293" t="str">
            <v>必要なし</v>
          </cell>
          <cell r="U293" t="str">
            <v>必要なし</v>
          </cell>
          <cell r="X293" t="str">
            <v/>
          </cell>
          <cell r="Y293" t="str">
            <v>お客様各位</v>
          </cell>
          <cell r="AA293" t="str">
            <v/>
          </cell>
          <cell r="AB293" t="str">
            <v>丸大食品株式会社</v>
          </cell>
          <cell r="AC293" t="str">
            <v>裏面</v>
          </cell>
          <cell r="AD293" t="str">
            <v>○</v>
          </cell>
          <cell r="AE293" t="str">
            <v/>
          </cell>
          <cell r="AF293" t="str">
            <v>○</v>
          </cell>
          <cell r="AG293" t="str">
            <v>○</v>
          </cell>
          <cell r="AH293" t="str">
            <v>○</v>
          </cell>
          <cell r="AI293" t="str">
            <v>○</v>
          </cell>
          <cell r="AJ293" t="str">
            <v>○</v>
          </cell>
          <cell r="AK293" t="str">
            <v>○</v>
          </cell>
          <cell r="AL293" t="str">
            <v>○</v>
          </cell>
          <cell r="AM293" t="str">
            <v>○</v>
          </cell>
          <cell r="AN293" t="str">
            <v>○</v>
          </cell>
          <cell r="AO293">
            <v>30</v>
          </cell>
          <cell r="AP293">
            <v>20</v>
          </cell>
          <cell r="AQ293">
            <v>770</v>
          </cell>
          <cell r="AR293" t="str">
            <v>しない</v>
          </cell>
          <cell r="AS293">
            <v>6</v>
          </cell>
          <cell r="AT293">
            <v>11</v>
          </cell>
          <cell r="AU293" t="str">
            <v/>
          </cell>
          <cell r="AV293" t="str">
            <v/>
          </cell>
          <cell r="AW293" t="str">
            <v/>
          </cell>
          <cell r="AX293" t="str">
            <v/>
          </cell>
        </row>
        <row r="295">
          <cell r="A295" t="str">
            <v>＜新規ゾーン＞</v>
          </cell>
        </row>
        <row r="296">
          <cell r="A296" t="str">
            <v>＜新規ゾーン＞</v>
          </cell>
          <cell r="B296" t="str">
            <v>04-0</v>
          </cell>
          <cell r="E296" t="str">
            <v>棚橋</v>
          </cell>
        </row>
        <row r="297">
          <cell r="A297">
            <v>0</v>
          </cell>
          <cell r="B297" t="str">
            <v>04-0</v>
          </cell>
          <cell r="E297" t="str">
            <v>棚橋</v>
          </cell>
        </row>
        <row r="298">
          <cell r="A298">
            <v>0</v>
          </cell>
          <cell r="B298" t="str">
            <v>04-0</v>
          </cell>
          <cell r="E298" t="str">
            <v>棚橋</v>
          </cell>
        </row>
        <row r="299">
          <cell r="A299">
            <v>0</v>
          </cell>
          <cell r="B299" t="str">
            <v>04-0</v>
          </cell>
          <cell r="E299" t="str">
            <v>棚橋</v>
          </cell>
        </row>
        <row r="300">
          <cell r="A300">
            <v>0</v>
          </cell>
          <cell r="B300" t="str">
            <v>04-0</v>
          </cell>
          <cell r="E300" t="str">
            <v>棚橋</v>
          </cell>
        </row>
        <row r="301">
          <cell r="A301">
            <v>0</v>
          </cell>
          <cell r="B301" t="str">
            <v>04-0</v>
          </cell>
          <cell r="E301" t="str">
            <v>棚橋</v>
          </cell>
        </row>
        <row r="302">
          <cell r="A302">
            <v>0</v>
          </cell>
          <cell r="B302" t="str">
            <v>04-0</v>
          </cell>
          <cell r="E302" t="str">
            <v>棚橋</v>
          </cell>
        </row>
        <row r="303">
          <cell r="A303">
            <v>0</v>
          </cell>
          <cell r="B303" t="str">
            <v>04-0</v>
          </cell>
          <cell r="E303" t="str">
            <v>棚橋</v>
          </cell>
        </row>
        <row r="304">
          <cell r="A304">
            <v>0</v>
          </cell>
          <cell r="B304" t="str">
            <v>04-0</v>
          </cell>
          <cell r="E304" t="str">
            <v>棚橋</v>
          </cell>
        </row>
        <row r="305">
          <cell r="A305">
            <v>0</v>
          </cell>
          <cell r="B305" t="str">
            <v>04-0</v>
          </cell>
          <cell r="E305" t="str">
            <v>棚橋</v>
          </cell>
        </row>
        <row r="306">
          <cell r="A306">
            <v>0</v>
          </cell>
          <cell r="B306" t="str">
            <v>04-0</v>
          </cell>
          <cell r="E306" t="str">
            <v>棚橋</v>
          </cell>
        </row>
        <row r="307">
          <cell r="A307">
            <v>0</v>
          </cell>
          <cell r="B307" t="str">
            <v>04-0</v>
          </cell>
          <cell r="E307" t="str">
            <v>棚橋</v>
          </cell>
        </row>
        <row r="308">
          <cell r="A308">
            <v>0</v>
          </cell>
          <cell r="B308" t="str">
            <v>04-0</v>
          </cell>
          <cell r="E308" t="str">
            <v>棚橋</v>
          </cell>
        </row>
        <row r="309">
          <cell r="A309">
            <v>0</v>
          </cell>
          <cell r="B309" t="str">
            <v>04-0</v>
          </cell>
          <cell r="E309" t="str">
            <v>棚橋</v>
          </cell>
        </row>
        <row r="310">
          <cell r="A310">
            <v>0</v>
          </cell>
          <cell r="B310" t="str">
            <v>04-0</v>
          </cell>
          <cell r="E310" t="str">
            <v>棚橋</v>
          </cell>
        </row>
        <row r="311">
          <cell r="A311">
            <v>0</v>
          </cell>
          <cell r="B311" t="str">
            <v>04-0</v>
          </cell>
          <cell r="E311" t="str">
            <v>棚橋</v>
          </cell>
        </row>
        <row r="312">
          <cell r="A312">
            <v>0</v>
          </cell>
          <cell r="B312" t="str">
            <v>04-0</v>
          </cell>
          <cell r="E312" t="str">
            <v>棚橋</v>
          </cell>
        </row>
        <row r="313">
          <cell r="A313">
            <v>0</v>
          </cell>
          <cell r="B313" t="str">
            <v>04-0</v>
          </cell>
          <cell r="E313" t="str">
            <v>棚橋</v>
          </cell>
        </row>
        <row r="314">
          <cell r="A314">
            <v>0</v>
          </cell>
          <cell r="B314" t="str">
            <v>04-0</v>
          </cell>
          <cell r="E314" t="str">
            <v>棚橋</v>
          </cell>
        </row>
        <row r="315">
          <cell r="A315">
            <v>0</v>
          </cell>
          <cell r="B315" t="str">
            <v>04-0</v>
          </cell>
          <cell r="E315" t="str">
            <v>棚橋</v>
          </cell>
        </row>
        <row r="316">
          <cell r="A316">
            <v>0</v>
          </cell>
          <cell r="B316" t="str">
            <v>04-0</v>
          </cell>
          <cell r="E316" t="str">
            <v>棚橋</v>
          </cell>
        </row>
        <row r="317">
          <cell r="A317">
            <v>0</v>
          </cell>
          <cell r="B317" t="str">
            <v>04-0</v>
          </cell>
          <cell r="E317" t="str">
            <v>棚橋</v>
          </cell>
        </row>
        <row r="318">
          <cell r="A318">
            <v>0</v>
          </cell>
          <cell r="B318" t="str">
            <v>04-0</v>
          </cell>
          <cell r="E318" t="str">
            <v>棚橋</v>
          </cell>
        </row>
        <row r="319">
          <cell r="A319">
            <v>0</v>
          </cell>
          <cell r="B319" t="str">
            <v>04-0</v>
          </cell>
          <cell r="E319" t="str">
            <v>棚橋</v>
          </cell>
        </row>
        <row r="320">
          <cell r="A320">
            <v>0</v>
          </cell>
          <cell r="B320" t="str">
            <v>04-0</v>
          </cell>
          <cell r="E320" t="str">
            <v>棚橋</v>
          </cell>
        </row>
        <row r="321">
          <cell r="A321">
            <v>0</v>
          </cell>
          <cell r="B321" t="str">
            <v>04-0</v>
          </cell>
          <cell r="E321" t="str">
            <v>棚橋</v>
          </cell>
        </row>
        <row r="322">
          <cell r="A322">
            <v>0</v>
          </cell>
          <cell r="B322" t="str">
            <v>04-0</v>
          </cell>
          <cell r="E322" t="str">
            <v>棚橋</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D3605-EDC0-4EE5-850B-D13A142D0C9C}">
  <sheetPr>
    <tabColor rgb="FFFFC000"/>
  </sheetPr>
  <dimension ref="A1:BG68"/>
  <sheetViews>
    <sheetView topLeftCell="A23" zoomScale="55" zoomScaleNormal="55" zoomScaleSheetLayoutView="75" workbookViewId="0">
      <selection activeCell="J23" sqref="J23:AL23"/>
    </sheetView>
  </sheetViews>
  <sheetFormatPr defaultRowHeight="15.75" outlineLevelCol="1" x14ac:dyDescent="0.15"/>
  <cols>
    <col min="1" max="1" width="5.375" style="102" customWidth="1"/>
    <col min="2" max="43" width="4.5" style="102" customWidth="1"/>
    <col min="44" max="44" width="5.375" style="102" customWidth="1"/>
    <col min="45" max="45" width="9" style="103"/>
    <col min="46" max="46" width="6.375" style="103" hidden="1" customWidth="1" outlineLevel="1"/>
    <col min="47" max="47" width="27" style="103" hidden="1" customWidth="1" outlineLevel="1"/>
    <col min="48" max="48" width="31.5" style="103" hidden="1" customWidth="1" outlineLevel="1"/>
    <col min="49" max="49" width="9" style="103" hidden="1" customWidth="1" outlineLevel="1"/>
    <col min="50" max="50" width="9" style="103" customWidth="1" collapsed="1"/>
    <col min="51" max="53" width="9" style="103" customWidth="1"/>
    <col min="54" max="16384" width="9" style="103"/>
  </cols>
  <sheetData>
    <row r="1" spans="1:59" ht="18.75" customHeight="1" x14ac:dyDescent="0.15">
      <c r="AH1" s="302" t="str">
        <f ca="1">IF(AV6="事前",YEAR(TODAY())&amp;"年　6月　吉日",YEAR(TODAY())&amp;"年　"&amp;AV37&amp;"月　吉日")</f>
        <v>2025年　6月　吉日</v>
      </c>
      <c r="AI1" s="302"/>
      <c r="AJ1" s="302"/>
      <c r="AK1" s="302"/>
      <c r="AL1" s="302"/>
      <c r="AM1" s="302"/>
      <c r="AN1" s="302"/>
      <c r="AO1" s="302"/>
      <c r="AP1" s="302"/>
      <c r="AQ1" s="302"/>
      <c r="AR1" s="302"/>
      <c r="AT1" s="303" t="s">
        <v>98</v>
      </c>
    </row>
    <row r="2" spans="1:59" ht="20.100000000000001" customHeight="1" x14ac:dyDescent="0.15">
      <c r="A2" s="304" t="str">
        <f>AV9</f>
        <v>組合員の皆様へ</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5" t="str">
        <f>AV12</f>
        <v>J-POWERグループ生協</v>
      </c>
      <c r="AD2" s="305"/>
      <c r="AE2" s="305"/>
      <c r="AF2" s="305"/>
      <c r="AG2" s="305"/>
      <c r="AH2" s="305"/>
      <c r="AI2" s="305"/>
      <c r="AJ2" s="305"/>
      <c r="AK2" s="305"/>
      <c r="AL2" s="305"/>
      <c r="AM2" s="305"/>
      <c r="AN2" s="305"/>
      <c r="AO2" s="305"/>
      <c r="AP2" s="305"/>
      <c r="AQ2" s="305"/>
      <c r="AR2" s="305"/>
      <c r="AT2" s="303"/>
    </row>
    <row r="3" spans="1:59" ht="20.100000000000001" customHeight="1" x14ac:dyDescent="0.15">
      <c r="A3" s="304"/>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5"/>
      <c r="AD3" s="305"/>
      <c r="AE3" s="305"/>
      <c r="AF3" s="305"/>
      <c r="AG3" s="305"/>
      <c r="AH3" s="305"/>
      <c r="AI3" s="305"/>
      <c r="AJ3" s="305"/>
      <c r="AK3" s="305"/>
      <c r="AL3" s="305"/>
      <c r="AM3" s="305"/>
      <c r="AN3" s="305"/>
      <c r="AO3" s="305"/>
      <c r="AP3" s="305"/>
      <c r="AQ3" s="305"/>
      <c r="AR3" s="305"/>
      <c r="AT3" s="303"/>
    </row>
    <row r="4" spans="1:59" ht="20.100000000000001" customHeight="1" x14ac:dyDescent="0.15">
      <c r="A4" s="304" t="str">
        <f>AV11</f>
        <v>★ご自宅お届けは送料無料★</v>
      </c>
      <c r="B4" s="304"/>
      <c r="C4" s="304"/>
      <c r="D4" s="304"/>
      <c r="E4" s="304"/>
      <c r="F4" s="304"/>
      <c r="G4" s="304"/>
      <c r="H4" s="304"/>
      <c r="I4" s="304"/>
      <c r="J4" s="304"/>
      <c r="K4" s="304"/>
      <c r="L4" s="304"/>
      <c r="M4" s="304"/>
      <c r="N4" s="304"/>
      <c r="O4" s="304"/>
      <c r="P4" s="304"/>
      <c r="Q4" s="304"/>
      <c r="R4" s="304"/>
      <c r="S4" s="304"/>
      <c r="T4" s="304"/>
      <c r="U4" s="304"/>
      <c r="V4" s="304"/>
      <c r="W4" s="306" t="str">
        <f>AV15</f>
        <v>丸大食品株式会社</v>
      </c>
      <c r="X4" s="306"/>
      <c r="Y4" s="306"/>
      <c r="Z4" s="306"/>
      <c r="AA4" s="306"/>
      <c r="AB4" s="306"/>
      <c r="AC4" s="306"/>
      <c r="AD4" s="306"/>
      <c r="AE4" s="306"/>
      <c r="AF4" s="306"/>
      <c r="AG4" s="306"/>
      <c r="AH4" s="306"/>
      <c r="AI4" s="306"/>
      <c r="AJ4" s="306"/>
      <c r="AK4" s="306"/>
      <c r="AL4" s="306"/>
      <c r="AM4" s="306"/>
      <c r="AN4" s="306"/>
      <c r="AO4" s="306"/>
      <c r="AP4" s="306"/>
      <c r="AQ4" s="306"/>
      <c r="AR4" s="306"/>
      <c r="AT4" s="303"/>
    </row>
    <row r="5" spans="1:59" ht="20.100000000000001" customHeight="1" thickBot="1" x14ac:dyDescent="0.2">
      <c r="A5" s="304"/>
      <c r="B5" s="304"/>
      <c r="C5" s="304"/>
      <c r="D5" s="304"/>
      <c r="E5" s="304"/>
      <c r="F5" s="304"/>
      <c r="G5" s="304"/>
      <c r="H5" s="304"/>
      <c r="I5" s="304"/>
      <c r="J5" s="304"/>
      <c r="K5" s="304"/>
      <c r="L5" s="304"/>
      <c r="M5" s="304"/>
      <c r="N5" s="304"/>
      <c r="O5" s="304"/>
      <c r="P5" s="304"/>
      <c r="Q5" s="304"/>
      <c r="R5" s="304"/>
      <c r="S5" s="304"/>
      <c r="T5" s="304"/>
      <c r="U5" s="304"/>
      <c r="V5" s="304"/>
      <c r="W5" s="306"/>
      <c r="X5" s="306"/>
      <c r="Y5" s="306"/>
      <c r="Z5" s="306"/>
      <c r="AA5" s="306"/>
      <c r="AB5" s="306"/>
      <c r="AC5" s="306"/>
      <c r="AD5" s="306"/>
      <c r="AE5" s="306"/>
      <c r="AF5" s="306"/>
      <c r="AG5" s="306"/>
      <c r="AH5" s="306"/>
      <c r="AI5" s="306"/>
      <c r="AJ5" s="306"/>
      <c r="AK5" s="306"/>
      <c r="AL5" s="306"/>
      <c r="AM5" s="306"/>
      <c r="AN5" s="306"/>
      <c r="AO5" s="306"/>
      <c r="AP5" s="306"/>
      <c r="AQ5" s="306"/>
      <c r="AR5" s="306"/>
      <c r="AT5" s="303"/>
    </row>
    <row r="6" spans="1:59" ht="27.75" customHeight="1" thickTop="1" x14ac:dyDescent="0.3">
      <c r="A6" s="307" t="str">
        <f ca="1">YEAR(TODAY())&amp;"年　丸 大 の 夏 ギ フ ト"</f>
        <v>2025年　丸 大 の 夏 ギ フ ト</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8"/>
      <c r="AM6" s="311" t="s">
        <v>24</v>
      </c>
      <c r="AN6" s="312"/>
      <c r="AO6" s="312"/>
      <c r="AP6" s="312"/>
      <c r="AQ6" s="312"/>
      <c r="AR6" s="313"/>
      <c r="AT6" s="303"/>
      <c r="AV6" s="104" t="s">
        <v>248</v>
      </c>
    </row>
    <row r="7" spans="1:59" ht="18.95" customHeight="1" x14ac:dyDescent="0.3">
      <c r="A7" s="307"/>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8"/>
      <c r="AM7" s="314" t="str">
        <f>"【"&amp;AV8&amp;"】"</f>
        <v>【04-8443】</v>
      </c>
      <c r="AN7" s="315"/>
      <c r="AO7" s="315"/>
      <c r="AP7" s="315"/>
      <c r="AQ7" s="315"/>
      <c r="AR7" s="316"/>
      <c r="AT7" s="303"/>
      <c r="AU7" s="105" t="str">
        <f>VLOOKUP(AV7,[2]作成用リスト!$A$3:$AX$322,5,FALSE)</f>
        <v>棚橋</v>
      </c>
      <c r="AV7" s="106" t="s">
        <v>2</v>
      </c>
    </row>
    <row r="8" spans="1:59" s="107" customFormat="1" ht="21" customHeight="1" thickBot="1" x14ac:dyDescent="0.35">
      <c r="A8" s="309"/>
      <c r="B8" s="309"/>
      <c r="C8" s="309"/>
      <c r="D8" s="309"/>
      <c r="E8" s="309"/>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10"/>
      <c r="AM8" s="317"/>
      <c r="AN8" s="318"/>
      <c r="AO8" s="318"/>
      <c r="AP8" s="318"/>
      <c r="AQ8" s="318"/>
      <c r="AR8" s="319"/>
      <c r="AT8" s="303"/>
      <c r="AU8" s="108" t="s">
        <v>4</v>
      </c>
      <c r="AV8" s="109" t="str">
        <f>IF(VLOOKUP($AV$7,[2]作成用リスト!$A$3:$AX$322,2,FALSE)=0,"",VLOOKUP($AV$7,[2]作成用リスト!$A$3:$AX$322,2,FALSE))</f>
        <v>04-8443</v>
      </c>
    </row>
    <row r="9" spans="1:59" s="110" customFormat="1" ht="35.25" customHeight="1" thickTop="1" thickBot="1" x14ac:dyDescent="0.35">
      <c r="A9" s="320" t="s">
        <v>99</v>
      </c>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T9" s="303"/>
      <c r="AU9" s="108" t="s">
        <v>100</v>
      </c>
      <c r="AV9" s="109" t="str">
        <f>IF(VLOOKUP($AV$7,[2]作成用リスト!$A$3:$AX$322,25,FALSE)=0,"",VLOOKUP($AV$7,[2]作成用リスト!$A$3:$AX$322,25,FALSE))</f>
        <v>組合員の皆様へ</v>
      </c>
    </row>
    <row r="10" spans="1:59" s="115" customFormat="1" ht="3.75" customHeight="1" thickTop="1" x14ac:dyDescent="0.3">
      <c r="A10" s="111"/>
      <c r="B10" s="112"/>
      <c r="C10" s="113"/>
      <c r="D10" s="113"/>
      <c r="E10" s="114"/>
      <c r="F10" s="114"/>
      <c r="G10" s="114"/>
      <c r="H10" s="114"/>
      <c r="I10" s="114"/>
      <c r="J10" s="114"/>
      <c r="K10" s="114"/>
      <c r="L10" s="114"/>
      <c r="M10" s="114"/>
      <c r="N10" s="114"/>
      <c r="O10" s="114"/>
      <c r="P10" s="111"/>
      <c r="Q10" s="102"/>
      <c r="R10" s="102"/>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T10" s="303"/>
      <c r="AU10" s="108"/>
      <c r="AV10" s="109"/>
      <c r="AW10" s="110"/>
      <c r="AX10" s="110"/>
      <c r="AY10" s="110"/>
      <c r="AZ10" s="110"/>
      <c r="BA10" s="110"/>
      <c r="BB10" s="110"/>
      <c r="BC10" s="110"/>
      <c r="BD10" s="110"/>
      <c r="BE10" s="110"/>
      <c r="BF10" s="110"/>
      <c r="BG10" s="110"/>
    </row>
    <row r="11" spans="1:59" s="121" customFormat="1" ht="29.1" customHeight="1" x14ac:dyDescent="0.15">
      <c r="A11" s="116" t="s">
        <v>101</v>
      </c>
      <c r="B11" s="117" t="s">
        <v>102</v>
      </c>
      <c r="C11" s="118"/>
      <c r="D11" s="119"/>
      <c r="E11" s="118"/>
      <c r="F11" s="120"/>
      <c r="G11" s="291" t="s">
        <v>103</v>
      </c>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1"/>
      <c r="AO11" s="291"/>
      <c r="AP11" s="291"/>
      <c r="AQ11" s="291"/>
      <c r="AR11" s="291"/>
      <c r="AT11" s="303"/>
      <c r="AU11" s="122" t="s">
        <v>104</v>
      </c>
      <c r="AV11" s="123" t="str">
        <f>IF(VLOOKUP($AV$7,[2]作成用リスト!$A$3:$AX$322,26,FALSE)=0,"",VLOOKUP($AV$7,[2]作成用リスト!$A$3:$AX$322,26,FALSE))</f>
        <v>★ご自宅お届けは送料無料★</v>
      </c>
      <c r="AW11" s="115"/>
      <c r="AX11" s="115"/>
      <c r="AY11" s="115"/>
      <c r="AZ11" s="115"/>
      <c r="BA11" s="115"/>
      <c r="BB11" s="115"/>
      <c r="BC11" s="115"/>
      <c r="BD11" s="115"/>
      <c r="BE11" s="115"/>
      <c r="BF11" s="115"/>
      <c r="BG11" s="115"/>
    </row>
    <row r="12" spans="1:59" s="121" customFormat="1" ht="6.75" customHeight="1" x14ac:dyDescent="0.3">
      <c r="A12" s="116"/>
      <c r="B12" s="117"/>
      <c r="C12" s="118"/>
      <c r="D12" s="119"/>
      <c r="E12" s="118"/>
      <c r="F12" s="120"/>
      <c r="G12" s="266"/>
      <c r="H12" s="116"/>
      <c r="I12" s="116"/>
      <c r="J12" s="267"/>
      <c r="K12" s="267"/>
      <c r="L12" s="267"/>
      <c r="M12" s="267"/>
      <c r="N12" s="267"/>
      <c r="O12" s="267"/>
      <c r="P12" s="267"/>
      <c r="Q12" s="267"/>
      <c r="R12" s="267"/>
      <c r="S12" s="267"/>
      <c r="T12" s="267"/>
      <c r="U12" s="267"/>
      <c r="V12" s="267"/>
      <c r="W12" s="267"/>
      <c r="X12" s="267"/>
      <c r="Y12" s="267"/>
      <c r="Z12" s="267"/>
      <c r="AA12" s="267"/>
      <c r="AB12" s="267"/>
      <c r="AC12" s="124"/>
      <c r="AD12" s="124"/>
      <c r="AE12" s="124"/>
      <c r="AF12" s="124"/>
      <c r="AG12" s="125"/>
      <c r="AH12" s="125"/>
      <c r="AI12" s="125"/>
      <c r="AJ12" s="125"/>
      <c r="AK12" s="125"/>
      <c r="AL12" s="125"/>
      <c r="AM12" s="125"/>
      <c r="AN12" s="125"/>
      <c r="AO12" s="125"/>
      <c r="AP12" s="125"/>
      <c r="AQ12" s="125"/>
      <c r="AR12" s="125"/>
      <c r="AT12" s="303"/>
      <c r="AU12" s="108" t="s">
        <v>105</v>
      </c>
      <c r="AV12" s="109" t="s">
        <v>89</v>
      </c>
    </row>
    <row r="13" spans="1:59" s="121" customFormat="1" ht="25.5" customHeight="1" x14ac:dyDescent="0.3">
      <c r="A13" s="116"/>
      <c r="B13" s="117"/>
      <c r="C13" s="118"/>
      <c r="D13" s="119"/>
      <c r="E13" s="118"/>
      <c r="F13" s="120"/>
      <c r="G13" s="292" t="s">
        <v>106</v>
      </c>
      <c r="H13" s="293"/>
      <c r="I13" s="293"/>
      <c r="J13" s="293"/>
      <c r="K13" s="293"/>
      <c r="L13" s="293"/>
      <c r="M13" s="293"/>
      <c r="N13" s="293"/>
      <c r="O13" s="293"/>
      <c r="P13" s="293"/>
      <c r="Q13" s="293"/>
      <c r="R13" s="293"/>
      <c r="S13" s="293"/>
      <c r="T13" s="293"/>
      <c r="U13" s="293"/>
      <c r="V13" s="293"/>
      <c r="W13" s="293"/>
      <c r="X13" s="293"/>
      <c r="Y13" s="294"/>
      <c r="Z13" s="267"/>
      <c r="AA13" s="267"/>
      <c r="AB13" s="267"/>
      <c r="AC13" s="124"/>
      <c r="AD13" s="124"/>
      <c r="AE13" s="124"/>
      <c r="AF13" s="124"/>
      <c r="AG13" s="125"/>
      <c r="AH13" s="125"/>
      <c r="AI13" s="125"/>
      <c r="AJ13" s="125"/>
      <c r="AK13" s="125"/>
      <c r="AL13" s="125"/>
      <c r="AM13" s="125"/>
      <c r="AN13" s="125"/>
      <c r="AO13" s="125"/>
      <c r="AP13" s="125"/>
      <c r="AQ13" s="125"/>
      <c r="AR13" s="125"/>
      <c r="AT13" s="265"/>
      <c r="AU13" s="108"/>
      <c r="AV13" s="109"/>
    </row>
    <row r="14" spans="1:59" s="121" customFormat="1" ht="25.5" customHeight="1" x14ac:dyDescent="0.3">
      <c r="A14" s="116"/>
      <c r="B14" s="117"/>
      <c r="C14" s="118"/>
      <c r="D14" s="119"/>
      <c r="E14" s="118"/>
      <c r="F14" s="120"/>
      <c r="G14" s="295" t="s">
        <v>107</v>
      </c>
      <c r="H14" s="296"/>
      <c r="I14" s="296"/>
      <c r="J14" s="296"/>
      <c r="K14" s="296"/>
      <c r="L14" s="296"/>
      <c r="M14" s="296"/>
      <c r="N14" s="296"/>
      <c r="O14" s="296"/>
      <c r="P14" s="296"/>
      <c r="Q14" s="296"/>
      <c r="R14" s="296"/>
      <c r="S14" s="296"/>
      <c r="T14" s="296"/>
      <c r="U14" s="296"/>
      <c r="V14" s="296"/>
      <c r="W14" s="296"/>
      <c r="X14" s="296"/>
      <c r="Y14" s="297"/>
      <c r="Z14" s="267"/>
      <c r="AA14" s="267"/>
      <c r="AB14" s="267"/>
      <c r="AC14" s="124"/>
      <c r="AD14" s="124"/>
      <c r="AE14" s="124"/>
      <c r="AF14" s="124"/>
      <c r="AG14" s="125"/>
      <c r="AH14" s="125"/>
      <c r="AI14" s="125"/>
      <c r="AJ14" s="125"/>
      <c r="AK14" s="125"/>
      <c r="AL14" s="125"/>
      <c r="AM14" s="125"/>
      <c r="AN14" s="125"/>
      <c r="AO14" s="125"/>
      <c r="AP14" s="125"/>
      <c r="AQ14" s="125"/>
      <c r="AR14" s="125"/>
      <c r="AT14" s="265"/>
      <c r="AU14" s="108"/>
      <c r="AV14" s="109"/>
    </row>
    <row r="15" spans="1:59" s="131" customFormat="1" ht="30" customHeight="1" x14ac:dyDescent="0.35">
      <c r="A15" s="116" t="s">
        <v>101</v>
      </c>
      <c r="B15" s="117" t="s">
        <v>108</v>
      </c>
      <c r="C15" s="118"/>
      <c r="D15" s="119"/>
      <c r="E15" s="118"/>
      <c r="F15" s="126"/>
      <c r="G15" s="298" t="str">
        <f>AU49</f>
        <v>本日　～　７月１８日（金）</v>
      </c>
      <c r="H15" s="298"/>
      <c r="I15" s="298"/>
      <c r="J15" s="298"/>
      <c r="K15" s="298"/>
      <c r="L15" s="298"/>
      <c r="M15" s="298"/>
      <c r="N15" s="298"/>
      <c r="O15" s="298"/>
      <c r="P15" s="298"/>
      <c r="Q15" s="298"/>
      <c r="R15" s="298"/>
      <c r="S15" s="298"/>
      <c r="T15" s="298"/>
      <c r="U15" s="298"/>
      <c r="V15" s="298"/>
      <c r="W15" s="298"/>
      <c r="X15" s="298"/>
      <c r="Y15" s="298"/>
      <c r="Z15" s="127"/>
      <c r="AA15" s="128"/>
      <c r="AB15" s="129"/>
      <c r="AC15" s="130"/>
      <c r="AD15" s="130"/>
      <c r="AE15" s="130"/>
      <c r="AF15" s="130"/>
      <c r="AG15" s="125"/>
      <c r="AH15" s="125"/>
      <c r="AI15" s="125"/>
      <c r="AJ15" s="125"/>
      <c r="AK15" s="125"/>
      <c r="AL15" s="125"/>
      <c r="AM15" s="125"/>
      <c r="AN15" s="125"/>
      <c r="AO15" s="125"/>
      <c r="AP15" s="125"/>
      <c r="AQ15" s="125"/>
      <c r="AR15" s="125"/>
      <c r="AU15" s="108" t="s">
        <v>109</v>
      </c>
      <c r="AV15" s="109" t="str">
        <f>IF(VLOOKUP($AV$7,[2]作成用リスト!$A$3:$AX$322,28,FALSE)=0,"",VLOOKUP($AV$7,[2]作成用リスト!$A$3:$AX$322,28,FALSE))</f>
        <v>丸大食品株式会社</v>
      </c>
      <c r="AW15" s="121"/>
      <c r="AX15" s="121"/>
      <c r="AY15" s="121"/>
      <c r="AZ15" s="121"/>
      <c r="BA15" s="121"/>
      <c r="BB15" s="121"/>
      <c r="BC15" s="121"/>
      <c r="BD15" s="121"/>
      <c r="BE15" s="121"/>
      <c r="BF15" s="121"/>
      <c r="BG15" s="121"/>
    </row>
    <row r="16" spans="1:59" s="131" customFormat="1" ht="27.75" customHeight="1" x14ac:dyDescent="0.3">
      <c r="A16" s="116" t="s">
        <v>101</v>
      </c>
      <c r="B16" s="117" t="s">
        <v>110</v>
      </c>
      <c r="C16" s="118"/>
      <c r="D16" s="119"/>
      <c r="E16" s="118"/>
      <c r="F16" s="120"/>
      <c r="G16" s="132" t="s">
        <v>235</v>
      </c>
      <c r="H16" s="118"/>
      <c r="I16" s="120"/>
      <c r="J16" s="120"/>
      <c r="K16" s="120"/>
      <c r="L16" s="120"/>
      <c r="M16" s="128"/>
      <c r="N16" s="128"/>
      <c r="O16" s="128"/>
      <c r="P16" s="128"/>
      <c r="Q16" s="102"/>
      <c r="R16" s="102"/>
      <c r="S16" s="133"/>
      <c r="T16" s="118"/>
      <c r="U16" s="118"/>
      <c r="W16" s="299"/>
      <c r="X16" s="300"/>
      <c r="Y16" s="300"/>
      <c r="Z16" s="300"/>
      <c r="AA16" s="300"/>
      <c r="AB16" s="300"/>
      <c r="AC16" s="300"/>
      <c r="AD16" s="300"/>
      <c r="AE16" s="300"/>
      <c r="AF16" s="300"/>
      <c r="AG16" s="300"/>
      <c r="AH16" s="300"/>
      <c r="AI16" s="300"/>
      <c r="AJ16" s="300"/>
      <c r="AK16" s="300"/>
      <c r="AL16" s="300"/>
      <c r="AM16" s="300"/>
      <c r="AN16" s="300"/>
      <c r="AO16" s="300"/>
      <c r="AP16" s="300"/>
      <c r="AQ16" s="300"/>
      <c r="AR16" s="300"/>
      <c r="AT16" s="134" t="s">
        <v>213</v>
      </c>
      <c r="AU16" s="135" t="s">
        <v>111</v>
      </c>
      <c r="AV16" s="109" t="str">
        <f>IF(VLOOKUP($AV$7,[2]作成用リスト!$A$3:$AX$322,29,FALSE)=0,"",VLOOKUP($AV$7,[2]作成用リスト!$A$3:$AX$322,29,FALSE))</f>
        <v>裏面</v>
      </c>
      <c r="AW16" s="268" t="s">
        <v>212</v>
      </c>
    </row>
    <row r="17" spans="1:56" s="131" customFormat="1" ht="26.25" customHeight="1" x14ac:dyDescent="0.3">
      <c r="A17" s="116" t="s">
        <v>101</v>
      </c>
      <c r="B17" s="117" t="s">
        <v>112</v>
      </c>
      <c r="C17" s="118"/>
      <c r="D17" s="119"/>
      <c r="E17" s="118"/>
      <c r="F17" s="120"/>
      <c r="G17" s="136" t="s">
        <v>113</v>
      </c>
      <c r="H17" s="137"/>
      <c r="I17" s="138"/>
      <c r="J17" s="138"/>
      <c r="K17" s="138"/>
      <c r="L17" s="138"/>
      <c r="M17" s="139"/>
      <c r="N17" s="139"/>
      <c r="O17" s="139"/>
      <c r="P17" s="139"/>
      <c r="Q17" s="140"/>
      <c r="R17" s="140"/>
      <c r="S17" s="137"/>
      <c r="T17" s="137"/>
      <c r="U17" s="137"/>
      <c r="V17" s="137"/>
      <c r="W17" s="118"/>
      <c r="X17" s="118"/>
      <c r="Y17" s="118"/>
      <c r="Z17" s="118"/>
      <c r="AA17" s="118"/>
      <c r="AB17" s="118"/>
      <c r="AC17" s="141"/>
      <c r="AD17" s="142"/>
      <c r="AE17" s="142"/>
      <c r="AF17" s="142"/>
      <c r="AG17" s="142"/>
      <c r="AH17" s="142"/>
      <c r="AI17" s="142"/>
      <c r="AJ17" s="142"/>
      <c r="AK17" s="142"/>
      <c r="AL17" s="142"/>
      <c r="AM17" s="142"/>
      <c r="AN17" s="142"/>
      <c r="AO17" s="142"/>
      <c r="AP17" s="142"/>
      <c r="AQ17" s="142"/>
      <c r="AR17" s="118"/>
      <c r="AS17" s="143"/>
      <c r="AU17" s="144" t="s">
        <v>114</v>
      </c>
      <c r="AV17" s="109" t="str">
        <f>IF(VLOOKUP($AV$7,[2]作成用リスト!$A$3:$AX$322,30,FALSE)=0,"",VLOOKUP($AV$7,[2]作成用リスト!$A$3:$AX$322,30,FALSE))</f>
        <v>J-POWERグループ生協</v>
      </c>
      <c r="AW17" s="269" t="s">
        <v>115</v>
      </c>
      <c r="AX17" s="143"/>
      <c r="AY17" s="143"/>
      <c r="AZ17" s="143"/>
      <c r="BA17" s="143"/>
      <c r="BB17" s="143"/>
      <c r="BC17" s="143"/>
      <c r="BD17" s="143"/>
    </row>
    <row r="18" spans="1:56" s="143" customFormat="1" ht="21" customHeight="1" x14ac:dyDescent="0.3">
      <c r="A18" s="116"/>
      <c r="B18" s="117"/>
      <c r="C18" s="118"/>
      <c r="D18" s="119"/>
      <c r="E18" s="118"/>
      <c r="F18" s="120"/>
      <c r="G18" s="301" t="s">
        <v>201</v>
      </c>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131"/>
      <c r="AT18" s="131"/>
      <c r="AU18" s="144" t="s">
        <v>116</v>
      </c>
      <c r="AV18" s="109" t="str">
        <f>IF(VLOOKUP($AV$7,[2]作成用リスト!$A$3:$AX$322,31,FALSE)=0,"",VLOOKUP($AV$7,[2]作成用リスト!$A$3:$AX$322,31,FALSE))</f>
        <v/>
      </c>
      <c r="AW18" s="131"/>
      <c r="AX18" s="131"/>
      <c r="AY18" s="131"/>
      <c r="AZ18" s="131"/>
      <c r="BA18" s="131"/>
      <c r="BB18" s="131"/>
      <c r="BC18" s="131"/>
      <c r="BD18" s="131"/>
    </row>
    <row r="19" spans="1:56" s="131" customFormat="1" ht="21" customHeight="1" x14ac:dyDescent="0.3">
      <c r="A19" s="116"/>
      <c r="B19" s="117"/>
      <c r="C19" s="118"/>
      <c r="D19" s="119"/>
      <c r="E19" s="118"/>
      <c r="F19" s="145"/>
      <c r="G19" s="321" t="s">
        <v>117</v>
      </c>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U19" s="144" t="s">
        <v>19</v>
      </c>
      <c r="AV19" s="109" t="str">
        <f>IF(VLOOKUP($AV$7,[2]作成用リスト!$A$3:$AX$322,32,FALSE)=0,"",VLOOKUP($AV$7,[2]作成用リスト!$A$3:$AX$322,32,FALSE))</f>
        <v>03-3546-9425</v>
      </c>
    </row>
    <row r="20" spans="1:56" s="131" customFormat="1" ht="21" customHeight="1" x14ac:dyDescent="0.3">
      <c r="A20" s="116"/>
      <c r="B20" s="117"/>
      <c r="C20" s="118"/>
      <c r="D20" s="119"/>
      <c r="E20" s="118"/>
      <c r="F20" s="146"/>
      <c r="G20" s="301" t="s">
        <v>118</v>
      </c>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U20" s="144"/>
      <c r="AV20" s="109"/>
    </row>
    <row r="21" spans="1:56" s="131" customFormat="1" ht="24" customHeight="1" x14ac:dyDescent="0.4">
      <c r="A21" s="116" t="s">
        <v>101</v>
      </c>
      <c r="B21" s="117" t="s">
        <v>119</v>
      </c>
      <c r="C21" s="118"/>
      <c r="D21" s="119"/>
      <c r="E21" s="118"/>
      <c r="F21" s="147"/>
      <c r="G21" s="322" t="s">
        <v>120</v>
      </c>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T21" s="134"/>
      <c r="AU21" s="144" t="s">
        <v>21</v>
      </c>
      <c r="AV21" s="109" t="str">
        <f>IF(VLOOKUP($AV$7,[2]作成用リスト!$A$3:$AX$322,33,FALSE)=0,"",VLOOKUP($AV$7,[2]作成用リスト!$A$3:$AX$322,33,FALSE))</f>
        <v>電発生協ゴールドカードでのお支払いになります。（カードをお持ちでない方は、生協口座への振込となります。）</v>
      </c>
      <c r="AW21" s="131" t="s">
        <v>121</v>
      </c>
    </row>
    <row r="22" spans="1:56" s="131" customFormat="1" ht="23.25" customHeight="1" x14ac:dyDescent="0.4">
      <c r="A22" s="116"/>
      <c r="B22" s="117"/>
      <c r="C22" s="118"/>
      <c r="D22" s="119"/>
      <c r="E22" s="118"/>
      <c r="F22" s="147"/>
      <c r="G22" s="323" t="s">
        <v>122</v>
      </c>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c r="AR22" s="323"/>
      <c r="AT22" s="148"/>
      <c r="AU22" s="149"/>
      <c r="AV22" s="150"/>
      <c r="AW22" s="148"/>
    </row>
    <row r="23" spans="1:56" s="131" customFormat="1" ht="51.75" customHeight="1" x14ac:dyDescent="0.4">
      <c r="A23" s="116"/>
      <c r="B23" s="117"/>
      <c r="C23" s="118"/>
      <c r="D23" s="119"/>
      <c r="E23" s="118"/>
      <c r="F23" s="147"/>
      <c r="G23" s="340" t="s">
        <v>246</v>
      </c>
      <c r="H23" s="341"/>
      <c r="I23" s="341"/>
      <c r="J23" s="342" t="s">
        <v>247</v>
      </c>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4"/>
      <c r="AM23" s="282"/>
      <c r="AN23" s="282"/>
      <c r="AO23" s="282"/>
      <c r="AP23" s="282"/>
      <c r="AQ23" s="282"/>
      <c r="AR23" s="282"/>
      <c r="AT23" s="148"/>
      <c r="AU23" s="149"/>
      <c r="AV23" s="150"/>
      <c r="AW23" s="148"/>
    </row>
    <row r="24" spans="1:56" s="131" customFormat="1" ht="27.75" customHeight="1" x14ac:dyDescent="0.5">
      <c r="A24" s="151" t="s">
        <v>101</v>
      </c>
      <c r="B24" s="152" t="s">
        <v>123</v>
      </c>
      <c r="C24" s="153"/>
      <c r="D24" s="119"/>
      <c r="E24" s="118"/>
      <c r="F24" s="154" t="s">
        <v>124</v>
      </c>
      <c r="G24" s="270" t="str">
        <f>IF(AV35="無料",AW36,AW35)</f>
        <v>ご案内の『丸大の夏ギフト』は、軽減税率制度（8％）対象の表示で、送料は消費税（10％）の表示となります。</v>
      </c>
      <c r="H24" s="118"/>
      <c r="I24" s="118"/>
      <c r="J24" s="118"/>
      <c r="K24" s="118"/>
      <c r="L24" s="126"/>
      <c r="M24" s="155"/>
      <c r="N24" s="155"/>
      <c r="O24" s="155"/>
      <c r="P24" s="155"/>
      <c r="Q24" s="156"/>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U24" s="108" t="s">
        <v>125</v>
      </c>
      <c r="AV24" s="109" t="str">
        <f>IF(VLOOKUP($AV$7,[2]作成用リスト!$A$3:$AX$322,34,FALSE)=0,"",VLOOKUP($AV$7,[2]作成用リスト!$A$3:$AX$322,34,FALSE))</f>
        <v>○</v>
      </c>
    </row>
    <row r="25" spans="1:56" s="131" customFormat="1" ht="21.75" customHeight="1" x14ac:dyDescent="0.3">
      <c r="A25" s="116"/>
      <c r="B25" s="117"/>
      <c r="C25" s="118"/>
      <c r="D25" s="119"/>
      <c r="E25" s="153"/>
      <c r="F25" s="146" t="s">
        <v>126</v>
      </c>
      <c r="G25" s="157" t="s">
        <v>127</v>
      </c>
      <c r="H25" s="153"/>
      <c r="I25" s="158"/>
      <c r="J25" s="158"/>
      <c r="K25" s="158"/>
      <c r="L25" s="158"/>
      <c r="M25" s="159"/>
      <c r="N25" s="159"/>
      <c r="O25" s="159"/>
      <c r="P25" s="159"/>
      <c r="Q25" s="160"/>
      <c r="R25" s="160"/>
      <c r="S25" s="153"/>
      <c r="T25" s="153"/>
      <c r="U25" s="153"/>
      <c r="V25" s="153"/>
      <c r="W25" s="153"/>
      <c r="X25" s="153"/>
      <c r="Y25" s="153"/>
      <c r="Z25" s="153"/>
      <c r="AA25" s="153"/>
      <c r="AB25" s="153"/>
      <c r="AC25" s="153"/>
      <c r="AD25" s="153"/>
      <c r="AE25" s="153"/>
      <c r="AF25" s="153"/>
      <c r="AG25" s="153"/>
      <c r="AH25" s="153"/>
      <c r="AI25" s="153"/>
      <c r="AJ25" s="118"/>
      <c r="AK25" s="118"/>
      <c r="AL25" s="118"/>
      <c r="AM25" s="118"/>
      <c r="AN25" s="118"/>
      <c r="AO25" s="118"/>
      <c r="AP25" s="118"/>
      <c r="AQ25" s="118"/>
      <c r="AR25" s="118"/>
      <c r="AU25" s="135" t="s">
        <v>128</v>
      </c>
      <c r="AV25" s="109" t="s">
        <v>89</v>
      </c>
    </row>
    <row r="26" spans="1:56" s="131" customFormat="1" ht="24.95" customHeight="1" thickBot="1" x14ac:dyDescent="0.35">
      <c r="A26" s="116"/>
      <c r="B26" s="161"/>
      <c r="C26" s="162"/>
      <c r="D26" s="163"/>
      <c r="E26" s="162"/>
      <c r="F26" s="164"/>
      <c r="G26" s="157" t="s">
        <v>129</v>
      </c>
      <c r="H26" s="162"/>
      <c r="I26" s="164"/>
      <c r="J26" s="164"/>
      <c r="K26" s="164"/>
      <c r="L26" s="164"/>
      <c r="M26" s="165"/>
      <c r="N26" s="165"/>
      <c r="O26" s="165"/>
      <c r="P26" s="165"/>
      <c r="Q26" s="166"/>
      <c r="R26" s="166"/>
      <c r="S26" s="162"/>
      <c r="T26" s="162"/>
      <c r="U26" s="162"/>
      <c r="V26" s="162"/>
      <c r="W26" s="162"/>
      <c r="X26" s="162"/>
      <c r="Y26" s="162"/>
      <c r="Z26" s="162"/>
      <c r="AA26" s="162"/>
      <c r="AB26" s="162"/>
      <c r="AC26" s="162"/>
      <c r="AD26" s="162"/>
      <c r="AE26" s="162"/>
      <c r="AF26" s="162"/>
      <c r="AG26" s="162"/>
      <c r="AH26" s="162"/>
      <c r="AI26" s="118"/>
      <c r="AJ26" s="118"/>
      <c r="AK26" s="118"/>
      <c r="AL26" s="118"/>
      <c r="AM26" s="118"/>
      <c r="AN26" s="118"/>
      <c r="AO26" s="118"/>
      <c r="AP26" s="118"/>
      <c r="AQ26" s="118"/>
      <c r="AR26" s="118"/>
      <c r="AU26" s="135" t="s">
        <v>130</v>
      </c>
      <c r="AV26" s="109" t="str">
        <f>IF(VLOOKUP($AV$7,[2]作成用リスト!$A$3:$AX$322,37,FALSE)=0,"",VLOOKUP($AV$7,[2]作成用リスト!$A$3:$AX$322,37,FALSE))</f>
        <v>塚田</v>
      </c>
      <c r="AW26" s="103"/>
      <c r="AX26" s="103"/>
      <c r="AY26" s="103"/>
      <c r="AZ26" s="103"/>
      <c r="BA26" s="103"/>
      <c r="BB26" s="103"/>
      <c r="BC26" s="103"/>
      <c r="BD26" s="103"/>
    </row>
    <row r="27" spans="1:56" s="131" customFormat="1" ht="28.5" customHeight="1" x14ac:dyDescent="0.4">
      <c r="A27" s="324" t="s">
        <v>101</v>
      </c>
      <c r="B27" s="325" t="s">
        <v>131</v>
      </c>
      <c r="C27" s="326"/>
      <c r="D27" s="326"/>
      <c r="E27" s="326"/>
      <c r="F27" s="326"/>
      <c r="G27" s="329" t="s">
        <v>89</v>
      </c>
      <c r="H27" s="329"/>
      <c r="I27" s="329"/>
      <c r="J27" s="329"/>
      <c r="K27" s="329"/>
      <c r="L27" s="329"/>
      <c r="M27" s="329"/>
      <c r="N27" s="329"/>
      <c r="O27" s="329"/>
      <c r="P27" s="329"/>
      <c r="Q27" s="329"/>
      <c r="R27" s="329"/>
      <c r="S27" s="329"/>
      <c r="T27" s="329"/>
      <c r="U27" s="329"/>
      <c r="V27" s="329"/>
      <c r="W27" s="330" t="s">
        <v>132</v>
      </c>
      <c r="X27" s="330"/>
      <c r="Y27" s="330"/>
      <c r="Z27" s="332" t="s">
        <v>224</v>
      </c>
      <c r="AA27" s="332"/>
      <c r="AB27" s="332"/>
      <c r="AC27" s="332"/>
      <c r="AD27" s="167"/>
      <c r="AE27" s="167" t="s">
        <v>133</v>
      </c>
      <c r="AF27" s="167"/>
      <c r="AG27" s="167"/>
      <c r="AH27" s="334" t="str">
        <f>AV28</f>
        <v>03-3546-6082</v>
      </c>
      <c r="AI27" s="335"/>
      <c r="AJ27" s="335"/>
      <c r="AK27" s="335"/>
      <c r="AL27" s="335"/>
      <c r="AM27" s="335"/>
      <c r="AN27" s="335"/>
      <c r="AO27" s="335"/>
      <c r="AP27" s="335"/>
      <c r="AQ27" s="336"/>
      <c r="AR27" s="168"/>
      <c r="AS27" s="103"/>
      <c r="AU27" s="135" t="s">
        <v>134</v>
      </c>
      <c r="AV27" s="109" t="str">
        <f>IF(VLOOKUP($AV$7,[2]作成用リスト!$A$3:$AX$322,38,FALSE)=0,"",VLOOKUP($AV$7,[2]作成用リスト!$A$3:$AX$322,38,FALSE))</f>
        <v>〒104-8165　東京都中央区銀座6-15-1　J-POWERビル3階</v>
      </c>
      <c r="AW27" s="103"/>
      <c r="AX27" s="103"/>
      <c r="AY27" s="103"/>
      <c r="AZ27" s="103"/>
      <c r="BA27" s="103"/>
      <c r="BB27" s="103"/>
      <c r="BC27" s="103"/>
      <c r="BD27" s="103"/>
    </row>
    <row r="28" spans="1:56" ht="29.25" customHeight="1" thickBot="1" x14ac:dyDescent="0.35">
      <c r="A28" s="324"/>
      <c r="B28" s="327"/>
      <c r="C28" s="328"/>
      <c r="D28" s="328"/>
      <c r="E28" s="328"/>
      <c r="F28" s="328"/>
      <c r="G28" s="337" t="s">
        <v>135</v>
      </c>
      <c r="H28" s="337"/>
      <c r="I28" s="337"/>
      <c r="J28" s="337"/>
      <c r="K28" s="337"/>
      <c r="L28" s="337"/>
      <c r="M28" s="337"/>
      <c r="N28" s="337"/>
      <c r="O28" s="337"/>
      <c r="P28" s="337"/>
      <c r="Q28" s="337"/>
      <c r="R28" s="337"/>
      <c r="S28" s="337"/>
      <c r="T28" s="337"/>
      <c r="U28" s="337"/>
      <c r="V28" s="337"/>
      <c r="W28" s="331"/>
      <c r="X28" s="331"/>
      <c r="Y28" s="331"/>
      <c r="Z28" s="333"/>
      <c r="AA28" s="333"/>
      <c r="AB28" s="333"/>
      <c r="AC28" s="333"/>
      <c r="AD28" s="169"/>
      <c r="AE28" s="338"/>
      <c r="AF28" s="338"/>
      <c r="AG28" s="338"/>
      <c r="AH28" s="338"/>
      <c r="AI28" s="338"/>
      <c r="AJ28" s="338"/>
      <c r="AK28" s="338"/>
      <c r="AL28" s="338"/>
      <c r="AM28" s="338"/>
      <c r="AN28" s="338"/>
      <c r="AO28" s="338"/>
      <c r="AP28" s="338"/>
      <c r="AQ28" s="339"/>
      <c r="AR28" s="170"/>
      <c r="AT28" s="131"/>
      <c r="AU28" s="135" t="s">
        <v>136</v>
      </c>
      <c r="AV28" s="109" t="s">
        <v>137</v>
      </c>
    </row>
    <row r="29" spans="1:56" ht="29.25" customHeight="1" x14ac:dyDescent="0.4">
      <c r="A29" s="324" t="s">
        <v>101</v>
      </c>
      <c r="B29" s="325" t="s">
        <v>138</v>
      </c>
      <c r="C29" s="326"/>
      <c r="D29" s="326"/>
      <c r="E29" s="326"/>
      <c r="F29" s="326"/>
      <c r="G29" s="329" t="s">
        <v>139</v>
      </c>
      <c r="H29" s="329"/>
      <c r="I29" s="329"/>
      <c r="J29" s="329"/>
      <c r="K29" s="329"/>
      <c r="L29" s="329"/>
      <c r="M29" s="329"/>
      <c r="N29" s="329"/>
      <c r="O29" s="329"/>
      <c r="P29" s="329"/>
      <c r="Q29" s="329"/>
      <c r="R29" s="329"/>
      <c r="S29" s="329"/>
      <c r="T29" s="329"/>
      <c r="U29" s="329"/>
      <c r="V29" s="329"/>
      <c r="W29" s="330" t="s">
        <v>132</v>
      </c>
      <c r="X29" s="330"/>
      <c r="Y29" s="330"/>
      <c r="Z29" s="332" t="str">
        <f>AU7</f>
        <v>棚橋</v>
      </c>
      <c r="AA29" s="332"/>
      <c r="AB29" s="332"/>
      <c r="AC29" s="332"/>
      <c r="AD29" s="167"/>
      <c r="AE29" s="167" t="s">
        <v>133</v>
      </c>
      <c r="AF29" s="167"/>
      <c r="AG29" s="167"/>
      <c r="AH29" s="334" t="s">
        <v>140</v>
      </c>
      <c r="AI29" s="335"/>
      <c r="AJ29" s="335"/>
      <c r="AK29" s="335"/>
      <c r="AL29" s="335"/>
      <c r="AM29" s="335"/>
      <c r="AN29" s="335"/>
      <c r="AO29" s="335"/>
      <c r="AP29" s="335"/>
      <c r="AQ29" s="336"/>
      <c r="AR29" s="168"/>
      <c r="AT29" s="131"/>
      <c r="AU29" s="135"/>
      <c r="AV29" s="109"/>
    </row>
    <row r="30" spans="1:56" ht="29.25" customHeight="1" thickBot="1" x14ac:dyDescent="0.35">
      <c r="A30" s="324"/>
      <c r="B30" s="327"/>
      <c r="C30" s="328"/>
      <c r="D30" s="328"/>
      <c r="E30" s="328"/>
      <c r="F30" s="328"/>
      <c r="G30" s="337" t="s">
        <v>141</v>
      </c>
      <c r="H30" s="337"/>
      <c r="I30" s="337"/>
      <c r="J30" s="337"/>
      <c r="K30" s="337"/>
      <c r="L30" s="337"/>
      <c r="M30" s="337"/>
      <c r="N30" s="337"/>
      <c r="O30" s="337"/>
      <c r="P30" s="337"/>
      <c r="Q30" s="337"/>
      <c r="R30" s="337"/>
      <c r="S30" s="337"/>
      <c r="T30" s="337"/>
      <c r="U30" s="337"/>
      <c r="V30" s="337"/>
      <c r="W30" s="331"/>
      <c r="X30" s="331"/>
      <c r="Y30" s="331"/>
      <c r="Z30" s="333"/>
      <c r="AA30" s="333"/>
      <c r="AB30" s="333"/>
      <c r="AC30" s="333"/>
      <c r="AD30" s="169"/>
      <c r="AE30" s="345" t="s">
        <v>142</v>
      </c>
      <c r="AF30" s="345"/>
      <c r="AG30" s="345"/>
      <c r="AH30" s="345"/>
      <c r="AI30" s="345"/>
      <c r="AJ30" s="345"/>
      <c r="AK30" s="345"/>
      <c r="AL30" s="345"/>
      <c r="AM30" s="345"/>
      <c r="AN30" s="345"/>
      <c r="AO30" s="345"/>
      <c r="AP30" s="345"/>
      <c r="AQ30" s="346"/>
      <c r="AR30" s="170"/>
      <c r="AT30" s="131"/>
      <c r="AU30" s="135"/>
      <c r="AV30" s="109"/>
    </row>
    <row r="31" spans="1:56" ht="6.75" customHeight="1" x14ac:dyDescent="0.3">
      <c r="A31" s="171"/>
      <c r="B31" s="125"/>
      <c r="C31" s="172"/>
      <c r="D31" s="172"/>
      <c r="E31" s="172"/>
      <c r="F31" s="172"/>
      <c r="G31" s="172"/>
      <c r="H31" s="172"/>
      <c r="I31" s="172"/>
      <c r="J31" s="172"/>
      <c r="K31" s="172"/>
      <c r="L31" s="172"/>
      <c r="M31" s="172"/>
      <c r="N31" s="172"/>
      <c r="O31" s="172"/>
      <c r="P31" s="172"/>
      <c r="AT31" s="173"/>
      <c r="AU31" s="135" t="s">
        <v>143</v>
      </c>
      <c r="AV31" s="109" t="e">
        <f>IF(VLOOKUP($AV$7,[2]作成用リスト!#REF!,40,FALSE)=0,"",VLOOKUP($AV$7,[2]作成用リスト!#REF!,40,FALSE))</f>
        <v>#REF!</v>
      </c>
    </row>
    <row r="32" spans="1:56" ht="27" customHeight="1" x14ac:dyDescent="0.4">
      <c r="A32" s="174" t="s">
        <v>144</v>
      </c>
      <c r="B32" s="175" t="s">
        <v>145</v>
      </c>
      <c r="C32" s="176"/>
      <c r="D32" s="177"/>
      <c r="E32" s="177"/>
      <c r="F32" s="177"/>
      <c r="G32" s="177"/>
      <c r="H32" s="177"/>
      <c r="I32" s="177"/>
      <c r="J32" s="177"/>
      <c r="K32" s="177"/>
      <c r="L32" s="177"/>
      <c r="M32" s="177"/>
      <c r="N32" s="177"/>
      <c r="O32" s="177"/>
      <c r="P32" s="177"/>
      <c r="Q32" s="176"/>
      <c r="R32" s="176"/>
      <c r="S32" s="176"/>
      <c r="T32" s="176"/>
      <c r="U32" s="176"/>
      <c r="V32" s="176"/>
      <c r="W32" s="176"/>
      <c r="X32" s="176"/>
      <c r="Y32" s="178"/>
      <c r="Z32" s="178"/>
      <c r="AA32" s="179"/>
      <c r="AB32" s="180"/>
      <c r="AC32" s="180"/>
      <c r="AD32" s="179"/>
      <c r="AE32" s="347" t="str">
        <f>IF(AV35="無料","",AU47)</f>
        <v>数量に関わらず同一住所、同一宛名１ヶ所につき</v>
      </c>
      <c r="AF32" s="347"/>
      <c r="AG32" s="347"/>
      <c r="AH32" s="347"/>
      <c r="AI32" s="347"/>
      <c r="AJ32" s="347"/>
      <c r="AK32" s="347"/>
      <c r="AL32" s="347"/>
      <c r="AM32" s="347"/>
      <c r="AN32" s="347"/>
      <c r="AO32" s="347"/>
      <c r="AP32" s="347"/>
      <c r="AQ32" s="347"/>
      <c r="AR32" s="348"/>
      <c r="AT32" s="173"/>
      <c r="AU32" s="135"/>
      <c r="AV32" s="109"/>
    </row>
    <row r="33" spans="1:49" ht="35.1" customHeight="1" x14ac:dyDescent="0.7">
      <c r="A33" s="181"/>
      <c r="B33" s="349" t="s">
        <v>146</v>
      </c>
      <c r="C33" s="349"/>
      <c r="D33" s="349"/>
      <c r="E33" s="349"/>
      <c r="F33" s="349"/>
      <c r="G33" s="349"/>
      <c r="H33" s="349"/>
      <c r="I33" s="349"/>
      <c r="J33" s="182"/>
      <c r="K33" s="182"/>
      <c r="L33" s="182"/>
      <c r="M33" s="182"/>
      <c r="N33" s="182"/>
      <c r="O33" s="350" t="str">
        <f>AU43&amp;"％"</f>
        <v>30％</v>
      </c>
      <c r="P33" s="351"/>
      <c r="Q33" s="351"/>
      <c r="R33" s="351"/>
      <c r="S33" s="351"/>
      <c r="T33" s="353" t="s">
        <v>147</v>
      </c>
      <c r="U33" s="353"/>
      <c r="V33" s="353"/>
      <c r="W33" s="183"/>
      <c r="X33" s="183"/>
      <c r="Y33" s="184"/>
      <c r="Z33" s="184"/>
      <c r="AA33" s="184"/>
      <c r="AB33" s="185"/>
      <c r="AC33" s="185"/>
      <c r="AD33" s="184"/>
      <c r="AE33" s="185"/>
      <c r="AF33" s="186" t="s">
        <v>148</v>
      </c>
      <c r="AG33" s="187"/>
      <c r="AH33" s="184"/>
      <c r="AI33" s="271" t="str">
        <f>IF($AV$35="無料","全国無料","全国一律"&amp;$AV$35&amp;"円")</f>
        <v>全国一律990円</v>
      </c>
      <c r="AJ33" s="187"/>
      <c r="AK33" s="187"/>
      <c r="AL33" s="187"/>
      <c r="AM33" s="188"/>
      <c r="AN33" s="189"/>
      <c r="AO33" s="189"/>
      <c r="AP33" s="189"/>
      <c r="AQ33" s="185"/>
      <c r="AR33" s="190"/>
      <c r="AU33" s="108"/>
      <c r="AV33" s="109"/>
    </row>
    <row r="34" spans="1:49" ht="19.5" customHeight="1" x14ac:dyDescent="0.7">
      <c r="A34" s="181"/>
      <c r="B34" s="349"/>
      <c r="C34" s="349"/>
      <c r="D34" s="349"/>
      <c r="E34" s="349"/>
      <c r="F34" s="349"/>
      <c r="G34" s="349"/>
      <c r="H34" s="349"/>
      <c r="I34" s="349"/>
      <c r="J34" s="187"/>
      <c r="K34" s="187"/>
      <c r="L34" s="187"/>
      <c r="M34" s="187"/>
      <c r="N34" s="187"/>
      <c r="O34" s="352"/>
      <c r="P34" s="352"/>
      <c r="Q34" s="352"/>
      <c r="R34" s="352"/>
      <c r="S34" s="352"/>
      <c r="T34" s="354"/>
      <c r="U34" s="354"/>
      <c r="V34" s="354"/>
      <c r="W34" s="183"/>
      <c r="X34" s="183"/>
      <c r="Y34" s="187"/>
      <c r="Z34" s="187"/>
      <c r="AA34" s="184"/>
      <c r="AB34" s="186"/>
      <c r="AC34" s="187"/>
      <c r="AD34" s="184"/>
      <c r="AE34" s="355" t="str">
        <f>IF($AV$36="する",$AU$46,"")</f>
        <v>但し、ご自宅送りは、無料です。</v>
      </c>
      <c r="AF34" s="355"/>
      <c r="AG34" s="355"/>
      <c r="AH34" s="355"/>
      <c r="AI34" s="355"/>
      <c r="AJ34" s="355"/>
      <c r="AK34" s="355"/>
      <c r="AL34" s="355"/>
      <c r="AM34" s="355"/>
      <c r="AN34" s="355"/>
      <c r="AO34" s="355"/>
      <c r="AP34" s="355"/>
      <c r="AQ34" s="355"/>
      <c r="AR34" s="356"/>
      <c r="AU34" s="108" t="s">
        <v>149</v>
      </c>
      <c r="AV34" s="109">
        <f>IF(VLOOKUP($AV$7,[2]作成用リスト!$A$3:$AX$322,41,FALSE)=0,"",VLOOKUP($AV$7,[2]作成用リスト!$A$3:$AX$322,41,FALSE))</f>
        <v>30</v>
      </c>
    </row>
    <row r="35" spans="1:49" ht="29.1" customHeight="1" x14ac:dyDescent="0.3">
      <c r="A35" s="181"/>
      <c r="B35" s="357" t="s">
        <v>150</v>
      </c>
      <c r="C35" s="358"/>
      <c r="D35" s="358"/>
      <c r="E35" s="359"/>
      <c r="F35" s="360" t="s">
        <v>151</v>
      </c>
      <c r="G35" s="361"/>
      <c r="H35" s="361"/>
      <c r="I35" s="361"/>
      <c r="J35" s="362"/>
      <c r="K35" s="340" t="s">
        <v>152</v>
      </c>
      <c r="L35" s="341"/>
      <c r="M35" s="341"/>
      <c r="N35" s="341"/>
      <c r="O35" s="363"/>
      <c r="P35" s="364" t="s">
        <v>150</v>
      </c>
      <c r="Q35" s="358"/>
      <c r="R35" s="358"/>
      <c r="S35" s="359"/>
      <c r="T35" s="360" t="s">
        <v>151</v>
      </c>
      <c r="U35" s="361"/>
      <c r="V35" s="361"/>
      <c r="W35" s="361"/>
      <c r="X35" s="362"/>
      <c r="Y35" s="340" t="s">
        <v>152</v>
      </c>
      <c r="Z35" s="341"/>
      <c r="AA35" s="341"/>
      <c r="AB35" s="341"/>
      <c r="AC35" s="363"/>
      <c r="AD35" s="364" t="s">
        <v>150</v>
      </c>
      <c r="AE35" s="358"/>
      <c r="AF35" s="358"/>
      <c r="AG35" s="359"/>
      <c r="AH35" s="360" t="s">
        <v>151</v>
      </c>
      <c r="AI35" s="361"/>
      <c r="AJ35" s="361"/>
      <c r="AK35" s="361"/>
      <c r="AL35" s="362"/>
      <c r="AM35" s="340" t="s">
        <v>152</v>
      </c>
      <c r="AN35" s="341"/>
      <c r="AO35" s="341"/>
      <c r="AP35" s="341"/>
      <c r="AQ35" s="365"/>
      <c r="AR35" s="191"/>
      <c r="AU35" s="108" t="s">
        <v>153</v>
      </c>
      <c r="AV35" s="109">
        <v>990</v>
      </c>
      <c r="AW35" s="103" t="s">
        <v>154</v>
      </c>
    </row>
    <row r="36" spans="1:49" ht="30.95" customHeight="1" x14ac:dyDescent="0.3">
      <c r="A36" s="181"/>
      <c r="B36" s="366" t="s">
        <v>155</v>
      </c>
      <c r="C36" s="367"/>
      <c r="D36" s="367"/>
      <c r="E36" s="368"/>
      <c r="F36" s="369">
        <v>11880</v>
      </c>
      <c r="G36" s="370"/>
      <c r="H36" s="370"/>
      <c r="I36" s="370"/>
      <c r="J36" s="192" t="s">
        <v>156</v>
      </c>
      <c r="K36" s="371">
        <f>ROUND(F36*((100-$AV$34)/100),1)</f>
        <v>8316</v>
      </c>
      <c r="L36" s="372"/>
      <c r="M36" s="372"/>
      <c r="N36" s="372"/>
      <c r="O36" s="193" t="s">
        <v>156</v>
      </c>
      <c r="P36" s="373" t="s">
        <v>225</v>
      </c>
      <c r="Q36" s="374"/>
      <c r="R36" s="374"/>
      <c r="S36" s="375"/>
      <c r="T36" s="376">
        <v>3564</v>
      </c>
      <c r="U36" s="377"/>
      <c r="V36" s="377"/>
      <c r="W36" s="377"/>
      <c r="X36" s="194" t="s">
        <v>156</v>
      </c>
      <c r="Y36" s="378">
        <f t="shared" ref="Y36:Y43" si="0">ROUND(T36*((100-$AV$34)/100),1)</f>
        <v>2494.8000000000002</v>
      </c>
      <c r="Z36" s="379"/>
      <c r="AA36" s="379"/>
      <c r="AB36" s="379"/>
      <c r="AC36" s="195" t="s">
        <v>156</v>
      </c>
      <c r="AD36" s="380" t="s">
        <v>226</v>
      </c>
      <c r="AE36" s="381"/>
      <c r="AF36" s="381"/>
      <c r="AG36" s="382"/>
      <c r="AH36" s="376">
        <v>4752</v>
      </c>
      <c r="AI36" s="377"/>
      <c r="AJ36" s="377"/>
      <c r="AK36" s="377"/>
      <c r="AL36" s="194" t="s">
        <v>156</v>
      </c>
      <c r="AM36" s="378">
        <f t="shared" ref="AM36:AM43" si="1">ROUND(AH36*((100-$AV$34)/100),1)</f>
        <v>3326.4</v>
      </c>
      <c r="AN36" s="379"/>
      <c r="AO36" s="379"/>
      <c r="AP36" s="379"/>
      <c r="AQ36" s="195" t="s">
        <v>156</v>
      </c>
      <c r="AR36" s="191"/>
      <c r="AU36" s="108" t="s">
        <v>158</v>
      </c>
      <c r="AV36" s="109" t="str">
        <f>IF(VLOOKUP($AV$7,[2]作成用リスト!$A$3:$AX$322,44,FALSE)=0,"",VLOOKUP($AV$7,[2]作成用リスト!$A$3:$AX$322,44,FALSE))</f>
        <v>する</v>
      </c>
      <c r="AW36" s="103" t="s">
        <v>159</v>
      </c>
    </row>
    <row r="37" spans="1:49" ht="30.95" customHeight="1" x14ac:dyDescent="0.3">
      <c r="A37" s="181"/>
      <c r="B37" s="366" t="s">
        <v>160</v>
      </c>
      <c r="C37" s="367"/>
      <c r="D37" s="367"/>
      <c r="E37" s="368"/>
      <c r="F37" s="376">
        <v>11880</v>
      </c>
      <c r="G37" s="377"/>
      <c r="H37" s="377"/>
      <c r="I37" s="377"/>
      <c r="J37" s="194" t="s">
        <v>156</v>
      </c>
      <c r="K37" s="383">
        <f t="shared" ref="K37:K43" si="2">ROUND(F37*((100-$AV$34)/100),1)</f>
        <v>8316</v>
      </c>
      <c r="L37" s="384"/>
      <c r="M37" s="384"/>
      <c r="N37" s="384"/>
      <c r="O37" s="195" t="s">
        <v>156</v>
      </c>
      <c r="P37" s="373" t="s">
        <v>157</v>
      </c>
      <c r="Q37" s="374"/>
      <c r="R37" s="374"/>
      <c r="S37" s="375"/>
      <c r="T37" s="376">
        <v>3564</v>
      </c>
      <c r="U37" s="377"/>
      <c r="V37" s="377"/>
      <c r="W37" s="377"/>
      <c r="X37" s="194" t="s">
        <v>156</v>
      </c>
      <c r="Y37" s="378">
        <f t="shared" si="0"/>
        <v>2494.8000000000002</v>
      </c>
      <c r="Z37" s="379"/>
      <c r="AA37" s="379"/>
      <c r="AB37" s="379"/>
      <c r="AC37" s="195" t="s">
        <v>156</v>
      </c>
      <c r="AD37" s="380" t="s">
        <v>178</v>
      </c>
      <c r="AE37" s="381"/>
      <c r="AF37" s="381"/>
      <c r="AG37" s="382"/>
      <c r="AH37" s="376">
        <v>4752</v>
      </c>
      <c r="AI37" s="377"/>
      <c r="AJ37" s="377"/>
      <c r="AK37" s="377"/>
      <c r="AL37" s="194" t="s">
        <v>156</v>
      </c>
      <c r="AM37" s="378">
        <f t="shared" si="1"/>
        <v>3326.4</v>
      </c>
      <c r="AN37" s="379"/>
      <c r="AO37" s="379"/>
      <c r="AP37" s="379"/>
      <c r="AQ37" s="195" t="s">
        <v>156</v>
      </c>
      <c r="AR37" s="191"/>
      <c r="AU37" s="196" t="s">
        <v>162</v>
      </c>
      <c r="AV37" s="109">
        <f>IF(VLOOKUP($AV$7,[2]作成用リスト!$A$3:$AX$322,45,FALSE)=0,"",VLOOKUP($AV$7,[2]作成用リスト!$A$3:$AX$322,45,FALSE))</f>
        <v>6</v>
      </c>
    </row>
    <row r="38" spans="1:49" ht="30.95" customHeight="1" x14ac:dyDescent="0.3">
      <c r="A38" s="181"/>
      <c r="B38" s="366" t="s">
        <v>163</v>
      </c>
      <c r="C38" s="367"/>
      <c r="D38" s="367"/>
      <c r="E38" s="368"/>
      <c r="F38" s="376">
        <v>8316</v>
      </c>
      <c r="G38" s="377"/>
      <c r="H38" s="377"/>
      <c r="I38" s="377"/>
      <c r="J38" s="194" t="s">
        <v>156</v>
      </c>
      <c r="K38" s="383">
        <f t="shared" si="2"/>
        <v>5821.2</v>
      </c>
      <c r="L38" s="384"/>
      <c r="M38" s="384"/>
      <c r="N38" s="384"/>
      <c r="O38" s="195" t="s">
        <v>156</v>
      </c>
      <c r="P38" s="373" t="s">
        <v>161</v>
      </c>
      <c r="Q38" s="374"/>
      <c r="R38" s="374"/>
      <c r="S38" s="375"/>
      <c r="T38" s="376">
        <v>5940</v>
      </c>
      <c r="U38" s="377"/>
      <c r="V38" s="377"/>
      <c r="W38" s="377"/>
      <c r="X38" s="194" t="s">
        <v>156</v>
      </c>
      <c r="Y38" s="378">
        <f t="shared" si="0"/>
        <v>4158</v>
      </c>
      <c r="Z38" s="379"/>
      <c r="AA38" s="379"/>
      <c r="AB38" s="379"/>
      <c r="AC38" s="195" t="s">
        <v>156</v>
      </c>
      <c r="AD38" s="380" t="s">
        <v>227</v>
      </c>
      <c r="AE38" s="381"/>
      <c r="AF38" s="381"/>
      <c r="AG38" s="382"/>
      <c r="AH38" s="376">
        <v>3564</v>
      </c>
      <c r="AI38" s="377"/>
      <c r="AJ38" s="377"/>
      <c r="AK38" s="377"/>
      <c r="AL38" s="194" t="s">
        <v>156</v>
      </c>
      <c r="AM38" s="378">
        <f t="shared" si="1"/>
        <v>2494.8000000000002</v>
      </c>
      <c r="AN38" s="379"/>
      <c r="AO38" s="379"/>
      <c r="AP38" s="379"/>
      <c r="AQ38" s="195" t="s">
        <v>156</v>
      </c>
      <c r="AR38" s="191"/>
      <c r="AV38" s="272"/>
    </row>
    <row r="39" spans="1:49" ht="30.95" customHeight="1" x14ac:dyDescent="0.25">
      <c r="A39" s="181"/>
      <c r="B39" s="366" t="s">
        <v>165</v>
      </c>
      <c r="C39" s="367"/>
      <c r="D39" s="367"/>
      <c r="E39" s="368"/>
      <c r="F39" s="376">
        <v>5940</v>
      </c>
      <c r="G39" s="377"/>
      <c r="H39" s="377"/>
      <c r="I39" s="377"/>
      <c r="J39" s="194" t="s">
        <v>156</v>
      </c>
      <c r="K39" s="383">
        <f t="shared" si="2"/>
        <v>4158</v>
      </c>
      <c r="L39" s="384"/>
      <c r="M39" s="384"/>
      <c r="N39" s="384"/>
      <c r="O39" s="195" t="s">
        <v>156</v>
      </c>
      <c r="P39" s="373" t="s">
        <v>164</v>
      </c>
      <c r="Q39" s="374"/>
      <c r="R39" s="374"/>
      <c r="S39" s="375"/>
      <c r="T39" s="385">
        <v>8316</v>
      </c>
      <c r="U39" s="386"/>
      <c r="V39" s="386"/>
      <c r="W39" s="386"/>
      <c r="X39" s="194" t="s">
        <v>156</v>
      </c>
      <c r="Y39" s="387">
        <f t="shared" si="0"/>
        <v>5821.2</v>
      </c>
      <c r="Z39" s="388"/>
      <c r="AA39" s="388"/>
      <c r="AB39" s="388"/>
      <c r="AC39" s="195" t="s">
        <v>156</v>
      </c>
      <c r="AD39" s="380" t="s">
        <v>228</v>
      </c>
      <c r="AE39" s="381"/>
      <c r="AF39" s="381"/>
      <c r="AG39" s="382"/>
      <c r="AH39" s="376">
        <v>4104</v>
      </c>
      <c r="AI39" s="377"/>
      <c r="AJ39" s="377"/>
      <c r="AK39" s="377"/>
      <c r="AL39" s="194" t="s">
        <v>156</v>
      </c>
      <c r="AM39" s="378">
        <f t="shared" si="1"/>
        <v>2872.8</v>
      </c>
      <c r="AN39" s="379"/>
      <c r="AO39" s="379"/>
      <c r="AP39" s="379"/>
      <c r="AQ39" s="195" t="s">
        <v>156</v>
      </c>
      <c r="AR39" s="191"/>
      <c r="AU39" s="197" t="str">
        <f>IF(AV17="○",AV39,AV17)</f>
        <v>J-POWERグループ生協</v>
      </c>
      <c r="AV39" s="103" t="s">
        <v>167</v>
      </c>
    </row>
    <row r="40" spans="1:49" ht="30.95" customHeight="1" x14ac:dyDescent="0.25">
      <c r="A40" s="181"/>
      <c r="B40" s="366" t="s">
        <v>168</v>
      </c>
      <c r="C40" s="367"/>
      <c r="D40" s="367"/>
      <c r="E40" s="368"/>
      <c r="F40" s="376">
        <v>7128</v>
      </c>
      <c r="G40" s="377"/>
      <c r="H40" s="377"/>
      <c r="I40" s="377"/>
      <c r="J40" s="194" t="s">
        <v>156</v>
      </c>
      <c r="K40" s="383">
        <f t="shared" si="2"/>
        <v>4989.6000000000004</v>
      </c>
      <c r="L40" s="384"/>
      <c r="M40" s="384"/>
      <c r="N40" s="384"/>
      <c r="O40" s="195" t="s">
        <v>156</v>
      </c>
      <c r="P40" s="373" t="s">
        <v>166</v>
      </c>
      <c r="Q40" s="374"/>
      <c r="R40" s="374"/>
      <c r="S40" s="375"/>
      <c r="T40" s="385">
        <v>7128</v>
      </c>
      <c r="U40" s="386"/>
      <c r="V40" s="386"/>
      <c r="W40" s="386"/>
      <c r="X40" s="194" t="s">
        <v>156</v>
      </c>
      <c r="Y40" s="387">
        <f t="shared" si="0"/>
        <v>4989.6000000000004</v>
      </c>
      <c r="Z40" s="388"/>
      <c r="AA40" s="388"/>
      <c r="AB40" s="388"/>
      <c r="AC40" s="195" t="s">
        <v>156</v>
      </c>
      <c r="AD40" s="380" t="s">
        <v>229</v>
      </c>
      <c r="AE40" s="381"/>
      <c r="AF40" s="381"/>
      <c r="AG40" s="382"/>
      <c r="AH40" s="389">
        <v>4158</v>
      </c>
      <c r="AI40" s="390"/>
      <c r="AJ40" s="390"/>
      <c r="AK40" s="390"/>
      <c r="AL40" s="198" t="s">
        <v>156</v>
      </c>
      <c r="AM40" s="378">
        <f t="shared" si="1"/>
        <v>2910.6</v>
      </c>
      <c r="AN40" s="379"/>
      <c r="AO40" s="379"/>
      <c r="AP40" s="379"/>
      <c r="AQ40" s="199" t="s">
        <v>156</v>
      </c>
      <c r="AR40" s="191"/>
      <c r="AU40" s="197" t="str">
        <f>IF(AV17="○","０３－３６４７－３２７４",DBCS(AV19))</f>
        <v>０３－３５４６－９４２５</v>
      </c>
    </row>
    <row r="41" spans="1:49" ht="30.95" customHeight="1" x14ac:dyDescent="0.25">
      <c r="A41" s="181"/>
      <c r="B41" s="366" t="s">
        <v>171</v>
      </c>
      <c r="C41" s="367"/>
      <c r="D41" s="367"/>
      <c r="E41" s="368"/>
      <c r="F41" s="376">
        <v>5940</v>
      </c>
      <c r="G41" s="377"/>
      <c r="H41" s="377"/>
      <c r="I41" s="377"/>
      <c r="J41" s="194" t="s">
        <v>156</v>
      </c>
      <c r="K41" s="383">
        <f t="shared" si="2"/>
        <v>4158</v>
      </c>
      <c r="L41" s="384"/>
      <c r="M41" s="384"/>
      <c r="N41" s="384"/>
      <c r="O41" s="195" t="s">
        <v>156</v>
      </c>
      <c r="P41" s="373" t="s">
        <v>169</v>
      </c>
      <c r="Q41" s="374"/>
      <c r="R41" s="374"/>
      <c r="S41" s="375"/>
      <c r="T41" s="376">
        <v>5940</v>
      </c>
      <c r="U41" s="377"/>
      <c r="V41" s="377"/>
      <c r="W41" s="377"/>
      <c r="X41" s="200" t="s">
        <v>156</v>
      </c>
      <c r="Y41" s="378">
        <f t="shared" si="0"/>
        <v>4158</v>
      </c>
      <c r="Z41" s="379"/>
      <c r="AA41" s="379"/>
      <c r="AB41" s="379"/>
      <c r="AC41" s="201" t="s">
        <v>156</v>
      </c>
      <c r="AD41" s="380" t="s">
        <v>230</v>
      </c>
      <c r="AE41" s="381"/>
      <c r="AF41" s="381"/>
      <c r="AG41" s="382"/>
      <c r="AH41" s="376">
        <v>3564</v>
      </c>
      <c r="AI41" s="377"/>
      <c r="AJ41" s="377"/>
      <c r="AK41" s="377"/>
      <c r="AL41" s="194" t="s">
        <v>156</v>
      </c>
      <c r="AM41" s="378">
        <f t="shared" si="1"/>
        <v>2494.8000000000002</v>
      </c>
      <c r="AN41" s="379"/>
      <c r="AO41" s="379"/>
      <c r="AP41" s="379"/>
      <c r="AQ41" s="195" t="s">
        <v>156</v>
      </c>
      <c r="AR41" s="191"/>
      <c r="AU41" s="197" t="str">
        <f>IF(AV21="○",AV41,AV21)</f>
        <v>電発生協ゴールドカードでのお支払いになります。（カードをお持ちでない方は、生協口座への振込となります。）</v>
      </c>
      <c r="AV41" s="143" t="s">
        <v>174</v>
      </c>
    </row>
    <row r="42" spans="1:49" ht="30.95" customHeight="1" x14ac:dyDescent="0.25">
      <c r="A42" s="181"/>
      <c r="B42" s="366" t="s">
        <v>175</v>
      </c>
      <c r="C42" s="367"/>
      <c r="D42" s="367"/>
      <c r="E42" s="368"/>
      <c r="F42" s="389">
        <v>5940</v>
      </c>
      <c r="G42" s="390"/>
      <c r="H42" s="390"/>
      <c r="I42" s="390"/>
      <c r="J42" s="198" t="s">
        <v>156</v>
      </c>
      <c r="K42" s="383">
        <f t="shared" si="2"/>
        <v>4158</v>
      </c>
      <c r="L42" s="384"/>
      <c r="M42" s="384"/>
      <c r="N42" s="384"/>
      <c r="O42" s="199" t="s">
        <v>156</v>
      </c>
      <c r="P42" s="373" t="s">
        <v>172</v>
      </c>
      <c r="Q42" s="374"/>
      <c r="R42" s="374"/>
      <c r="S42" s="375"/>
      <c r="T42" s="376">
        <v>4752</v>
      </c>
      <c r="U42" s="377"/>
      <c r="V42" s="377"/>
      <c r="W42" s="377"/>
      <c r="X42" s="194" t="s">
        <v>156</v>
      </c>
      <c r="Y42" s="378">
        <f t="shared" si="0"/>
        <v>3326.4</v>
      </c>
      <c r="Z42" s="379"/>
      <c r="AA42" s="379"/>
      <c r="AB42" s="379"/>
      <c r="AC42" s="202" t="s">
        <v>156</v>
      </c>
      <c r="AD42" s="380" t="s">
        <v>170</v>
      </c>
      <c r="AE42" s="381"/>
      <c r="AF42" s="381"/>
      <c r="AG42" s="382"/>
      <c r="AH42" s="376">
        <v>3564</v>
      </c>
      <c r="AI42" s="377"/>
      <c r="AJ42" s="377"/>
      <c r="AK42" s="377"/>
      <c r="AL42" s="194" t="s">
        <v>156</v>
      </c>
      <c r="AM42" s="378">
        <f t="shared" si="1"/>
        <v>2494.8000000000002</v>
      </c>
      <c r="AN42" s="379"/>
      <c r="AO42" s="379"/>
      <c r="AP42" s="379"/>
      <c r="AQ42" s="195" t="s">
        <v>156</v>
      </c>
      <c r="AR42" s="191"/>
      <c r="AU42" s="197" t="str">
        <f>IF(AV21="○",AV42,"")</f>
        <v/>
      </c>
      <c r="AV42" s="143"/>
    </row>
    <row r="43" spans="1:49" ht="30.95" customHeight="1" x14ac:dyDescent="0.25">
      <c r="A43" s="181"/>
      <c r="B43" s="366" t="s">
        <v>177</v>
      </c>
      <c r="C43" s="367"/>
      <c r="D43" s="367"/>
      <c r="E43" s="368"/>
      <c r="F43" s="376">
        <v>4752</v>
      </c>
      <c r="G43" s="377"/>
      <c r="H43" s="377"/>
      <c r="I43" s="377"/>
      <c r="J43" s="194" t="s">
        <v>156</v>
      </c>
      <c r="K43" s="383">
        <f t="shared" si="2"/>
        <v>3326.4</v>
      </c>
      <c r="L43" s="384"/>
      <c r="M43" s="384"/>
      <c r="N43" s="384"/>
      <c r="O43" s="195" t="s">
        <v>156</v>
      </c>
      <c r="P43" s="373" t="s">
        <v>176</v>
      </c>
      <c r="Q43" s="374"/>
      <c r="R43" s="374"/>
      <c r="S43" s="375"/>
      <c r="T43" s="376">
        <v>5940</v>
      </c>
      <c r="U43" s="377"/>
      <c r="V43" s="377"/>
      <c r="W43" s="377"/>
      <c r="X43" s="192" t="s">
        <v>156</v>
      </c>
      <c r="Y43" s="378">
        <f t="shared" si="0"/>
        <v>4158</v>
      </c>
      <c r="Z43" s="379"/>
      <c r="AA43" s="379"/>
      <c r="AB43" s="379"/>
      <c r="AC43" s="203" t="s">
        <v>156</v>
      </c>
      <c r="AD43" s="380" t="s">
        <v>173</v>
      </c>
      <c r="AE43" s="381"/>
      <c r="AF43" s="381"/>
      <c r="AG43" s="382"/>
      <c r="AH43" s="376">
        <v>3564</v>
      </c>
      <c r="AI43" s="377"/>
      <c r="AJ43" s="377"/>
      <c r="AK43" s="377"/>
      <c r="AL43" s="194" t="s">
        <v>156</v>
      </c>
      <c r="AM43" s="378">
        <f t="shared" si="1"/>
        <v>2494.8000000000002</v>
      </c>
      <c r="AN43" s="379"/>
      <c r="AO43" s="379"/>
      <c r="AP43" s="379"/>
      <c r="AQ43" s="195" t="s">
        <v>156</v>
      </c>
      <c r="AR43" s="191"/>
      <c r="AU43" s="197">
        <v>30</v>
      </c>
      <c r="AV43" s="143" t="s">
        <v>139</v>
      </c>
    </row>
    <row r="44" spans="1:49" ht="25.5" customHeight="1" x14ac:dyDescent="0.25">
      <c r="A44" s="181"/>
      <c r="B44" s="391" t="s">
        <v>179</v>
      </c>
      <c r="C44" s="391"/>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1"/>
      <c r="AN44" s="391"/>
      <c r="AO44" s="391"/>
      <c r="AP44" s="391"/>
      <c r="AQ44" s="391"/>
      <c r="AR44" s="204"/>
      <c r="AU44" s="197"/>
      <c r="AV44" s="103" t="s">
        <v>180</v>
      </c>
    </row>
    <row r="45" spans="1:49" ht="6" customHeight="1" x14ac:dyDescent="0.15">
      <c r="A45" s="181"/>
      <c r="B45" s="205"/>
      <c r="C45" s="205"/>
      <c r="D45" s="205"/>
      <c r="E45" s="205"/>
      <c r="F45" s="206"/>
      <c r="G45" s="206"/>
      <c r="H45" s="206"/>
      <c r="I45" s="206"/>
      <c r="J45" s="207"/>
      <c r="K45" s="208"/>
      <c r="L45" s="208"/>
      <c r="M45" s="208"/>
      <c r="N45" s="208"/>
      <c r="O45" s="209"/>
      <c r="P45" s="205"/>
      <c r="Q45" s="205"/>
      <c r="R45" s="205"/>
      <c r="S45" s="205"/>
      <c r="T45" s="206"/>
      <c r="U45" s="206"/>
      <c r="V45" s="206"/>
      <c r="W45" s="206"/>
      <c r="X45" s="207"/>
      <c r="Y45" s="208"/>
      <c r="Z45" s="208"/>
      <c r="AA45" s="208"/>
      <c r="AB45" s="208"/>
      <c r="AC45" s="209"/>
      <c r="AD45" s="205"/>
      <c r="AE45" s="205"/>
      <c r="AF45" s="205"/>
      <c r="AG45" s="205"/>
      <c r="AH45" s="206"/>
      <c r="AI45" s="206"/>
      <c r="AJ45" s="206"/>
      <c r="AK45" s="206"/>
      <c r="AL45" s="207"/>
      <c r="AM45" s="208"/>
      <c r="AN45" s="208"/>
      <c r="AO45" s="208"/>
      <c r="AP45" s="208"/>
      <c r="AQ45" s="210"/>
      <c r="AR45" s="211"/>
      <c r="AU45" s="197"/>
    </row>
    <row r="46" spans="1:49" ht="35.1" customHeight="1" x14ac:dyDescent="0.5">
      <c r="A46" s="181"/>
      <c r="B46" s="392" t="s">
        <v>181</v>
      </c>
      <c r="C46" s="392"/>
      <c r="D46" s="392"/>
      <c r="E46" s="392"/>
      <c r="F46" s="392"/>
      <c r="G46" s="392"/>
      <c r="H46" s="392"/>
      <c r="I46" s="392"/>
      <c r="J46" s="392"/>
      <c r="K46" s="392"/>
      <c r="L46" s="392"/>
      <c r="M46" s="392"/>
      <c r="N46" s="392"/>
      <c r="O46" s="394">
        <v>0.2</v>
      </c>
      <c r="P46" s="394"/>
      <c r="Q46" s="394"/>
      <c r="R46" s="394"/>
      <c r="S46" s="394"/>
      <c r="T46" s="396" t="s">
        <v>182</v>
      </c>
      <c r="U46" s="396"/>
      <c r="V46" s="396"/>
      <c r="W46" s="212"/>
      <c r="X46" s="212"/>
      <c r="Y46" s="212"/>
      <c r="Z46" s="212"/>
      <c r="AA46" s="212"/>
      <c r="AB46" s="212"/>
      <c r="AC46" s="212"/>
      <c r="AD46" s="212"/>
      <c r="AE46" s="212"/>
      <c r="AF46" s="213" t="s">
        <v>148</v>
      </c>
      <c r="AG46" s="213"/>
      <c r="AH46" s="214"/>
      <c r="AI46" s="273" t="str">
        <f>IF($AV$35="無料","全国無料","全国一律"&amp;$AV$35&amp;"円")</f>
        <v>全国一律990円</v>
      </c>
      <c r="AJ46" s="214"/>
      <c r="AK46" s="214"/>
      <c r="AL46" s="214"/>
      <c r="AM46" s="214"/>
      <c r="AN46" s="215"/>
      <c r="AO46" s="216"/>
      <c r="AP46" s="216"/>
      <c r="AQ46" s="212"/>
      <c r="AR46" s="191"/>
      <c r="AU46" s="217" t="s">
        <v>183</v>
      </c>
      <c r="AV46" s="103" t="s">
        <v>184</v>
      </c>
    </row>
    <row r="47" spans="1:49" ht="16.5" customHeight="1" x14ac:dyDescent="0.5">
      <c r="A47" s="181"/>
      <c r="B47" s="393"/>
      <c r="C47" s="393"/>
      <c r="D47" s="393"/>
      <c r="E47" s="393"/>
      <c r="F47" s="393"/>
      <c r="G47" s="393"/>
      <c r="H47" s="393"/>
      <c r="I47" s="393"/>
      <c r="J47" s="393"/>
      <c r="K47" s="393"/>
      <c r="L47" s="393"/>
      <c r="M47" s="393"/>
      <c r="N47" s="393"/>
      <c r="O47" s="395"/>
      <c r="P47" s="395"/>
      <c r="Q47" s="395"/>
      <c r="R47" s="395"/>
      <c r="S47" s="395"/>
      <c r="T47" s="354"/>
      <c r="U47" s="354"/>
      <c r="V47" s="354"/>
      <c r="W47" s="186"/>
      <c r="X47" s="218"/>
      <c r="Y47" s="187"/>
      <c r="Z47" s="187"/>
      <c r="AA47" s="186"/>
      <c r="AB47" s="186"/>
      <c r="AC47" s="187"/>
      <c r="AD47" s="184"/>
      <c r="AE47" s="397" t="str">
        <f>IF($AV$36="する",$AU$46,"")</f>
        <v>但し、ご自宅送りは、無料です。</v>
      </c>
      <c r="AF47" s="397"/>
      <c r="AG47" s="397"/>
      <c r="AH47" s="397"/>
      <c r="AI47" s="397"/>
      <c r="AJ47" s="397"/>
      <c r="AK47" s="397"/>
      <c r="AL47" s="397"/>
      <c r="AM47" s="397"/>
      <c r="AN47" s="397"/>
      <c r="AO47" s="397"/>
      <c r="AP47" s="397"/>
      <c r="AQ47" s="397"/>
      <c r="AR47" s="398"/>
      <c r="AU47" s="219" t="s">
        <v>185</v>
      </c>
    </row>
    <row r="48" spans="1:49" ht="29.1" customHeight="1" x14ac:dyDescent="0.15">
      <c r="A48" s="181"/>
      <c r="B48" s="357" t="s">
        <v>150</v>
      </c>
      <c r="C48" s="358"/>
      <c r="D48" s="358"/>
      <c r="E48" s="359"/>
      <c r="F48" s="360" t="s">
        <v>151</v>
      </c>
      <c r="G48" s="361"/>
      <c r="H48" s="361"/>
      <c r="I48" s="361"/>
      <c r="J48" s="362"/>
      <c r="K48" s="340" t="s">
        <v>152</v>
      </c>
      <c r="L48" s="341"/>
      <c r="M48" s="341"/>
      <c r="N48" s="341"/>
      <c r="O48" s="363"/>
      <c r="P48" s="364" t="s">
        <v>150</v>
      </c>
      <c r="Q48" s="358"/>
      <c r="R48" s="358"/>
      <c r="S48" s="359"/>
      <c r="T48" s="360" t="s">
        <v>151</v>
      </c>
      <c r="U48" s="361"/>
      <c r="V48" s="361"/>
      <c r="W48" s="361"/>
      <c r="X48" s="362"/>
      <c r="Y48" s="340" t="s">
        <v>152</v>
      </c>
      <c r="Z48" s="341"/>
      <c r="AA48" s="341"/>
      <c r="AB48" s="341"/>
      <c r="AC48" s="363"/>
      <c r="AD48" s="364" t="s">
        <v>150</v>
      </c>
      <c r="AE48" s="358"/>
      <c r="AF48" s="358"/>
      <c r="AG48" s="359"/>
      <c r="AH48" s="360" t="s">
        <v>151</v>
      </c>
      <c r="AI48" s="361"/>
      <c r="AJ48" s="361"/>
      <c r="AK48" s="361"/>
      <c r="AL48" s="362"/>
      <c r="AM48" s="340" t="s">
        <v>152</v>
      </c>
      <c r="AN48" s="341"/>
      <c r="AO48" s="341"/>
      <c r="AP48" s="341"/>
      <c r="AQ48" s="365"/>
      <c r="AR48" s="191"/>
      <c r="AU48" s="197" t="str">
        <f>IF(AV24="○","本日 ～ ７月18日（金）","本日 ～ "&amp;TEXT(AV24,"m月d日"&amp;"("&amp;MID("日月火水木金土",WEEKDAY(AV24),1))&amp;")")</f>
        <v>本日 ～ ７月18日（金）</v>
      </c>
      <c r="AV48" s="103" t="s">
        <v>186</v>
      </c>
    </row>
    <row r="49" spans="1:53" ht="30.95" customHeight="1" x14ac:dyDescent="0.25">
      <c r="A49" s="181"/>
      <c r="B49" s="405" t="s">
        <v>231</v>
      </c>
      <c r="C49" s="374"/>
      <c r="D49" s="374"/>
      <c r="E49" s="375"/>
      <c r="F49" s="376">
        <v>3564</v>
      </c>
      <c r="G49" s="377"/>
      <c r="H49" s="377"/>
      <c r="I49" s="377"/>
      <c r="J49" s="194" t="s">
        <v>156</v>
      </c>
      <c r="K49" s="378">
        <f>F49*0.8</f>
        <v>2851.2000000000003</v>
      </c>
      <c r="L49" s="379"/>
      <c r="M49" s="379"/>
      <c r="N49" s="379"/>
      <c r="O49" s="220" t="s">
        <v>156</v>
      </c>
      <c r="P49" s="373" t="s">
        <v>232</v>
      </c>
      <c r="Q49" s="374"/>
      <c r="R49" s="374"/>
      <c r="S49" s="375"/>
      <c r="T49" s="376">
        <v>4212</v>
      </c>
      <c r="U49" s="377"/>
      <c r="V49" s="377"/>
      <c r="W49" s="377"/>
      <c r="X49" s="221" t="s">
        <v>156</v>
      </c>
      <c r="Y49" s="378">
        <f>T49*0.8</f>
        <v>3369.6000000000004</v>
      </c>
      <c r="Z49" s="379"/>
      <c r="AA49" s="379"/>
      <c r="AB49" s="379"/>
      <c r="AC49" s="222" t="s">
        <v>156</v>
      </c>
      <c r="AD49" s="380" t="s">
        <v>233</v>
      </c>
      <c r="AE49" s="381"/>
      <c r="AF49" s="381"/>
      <c r="AG49" s="382"/>
      <c r="AH49" s="385">
        <v>2916</v>
      </c>
      <c r="AI49" s="386"/>
      <c r="AJ49" s="386"/>
      <c r="AK49" s="386"/>
      <c r="AL49" s="221" t="s">
        <v>156</v>
      </c>
      <c r="AM49" s="387">
        <f>AH49*0.8</f>
        <v>2332.8000000000002</v>
      </c>
      <c r="AN49" s="388"/>
      <c r="AO49" s="388"/>
      <c r="AP49" s="388"/>
      <c r="AQ49" s="195" t="s">
        <v>156</v>
      </c>
      <c r="AR49" s="191"/>
      <c r="AU49" s="197" t="str">
        <f>DBCS(AU48)</f>
        <v>本日　～　７月１８日（金）</v>
      </c>
    </row>
    <row r="50" spans="1:53" ht="30.95" customHeight="1" x14ac:dyDescent="0.25">
      <c r="A50" s="181"/>
      <c r="B50" s="405" t="s">
        <v>187</v>
      </c>
      <c r="C50" s="374"/>
      <c r="D50" s="374"/>
      <c r="E50" s="375"/>
      <c r="F50" s="376">
        <v>3240</v>
      </c>
      <c r="G50" s="377"/>
      <c r="H50" s="377"/>
      <c r="I50" s="377"/>
      <c r="J50" s="194" t="s">
        <v>156</v>
      </c>
      <c r="K50" s="378">
        <f>F50*0.8</f>
        <v>2592</v>
      </c>
      <c r="L50" s="379"/>
      <c r="M50" s="379"/>
      <c r="N50" s="379"/>
      <c r="O50" s="222" t="s">
        <v>156</v>
      </c>
      <c r="P50" s="407"/>
      <c r="Q50" s="408"/>
      <c r="R50" s="408"/>
      <c r="S50" s="408"/>
      <c r="T50" s="409"/>
      <c r="U50" s="409"/>
      <c r="V50" s="409"/>
      <c r="W50" s="409"/>
      <c r="X50" s="283"/>
      <c r="Y50" s="410"/>
      <c r="Z50" s="410"/>
      <c r="AA50" s="410"/>
      <c r="AB50" s="410"/>
      <c r="AC50" s="284"/>
      <c r="AD50" s="285"/>
      <c r="AE50" s="274"/>
      <c r="AF50" s="274"/>
      <c r="AG50" s="274"/>
      <c r="AH50" s="274"/>
      <c r="AI50" s="274"/>
      <c r="AJ50" s="274"/>
      <c r="AK50" s="274"/>
      <c r="AL50" s="274"/>
      <c r="AM50" s="274"/>
      <c r="AN50" s="274"/>
      <c r="AO50" s="274"/>
      <c r="AP50" s="274"/>
      <c r="AQ50" s="274"/>
      <c r="AR50" s="191"/>
    </row>
    <row r="51" spans="1:53" ht="29.1" customHeight="1" x14ac:dyDescent="0.15">
      <c r="A51" s="223"/>
      <c r="B51" s="411" t="s">
        <v>234</v>
      </c>
      <c r="C51" s="411"/>
      <c r="D51" s="411"/>
      <c r="E51" s="411"/>
      <c r="F51" s="411"/>
      <c r="G51" s="411"/>
      <c r="H51" s="411"/>
      <c r="I51" s="411"/>
      <c r="J51" s="411"/>
      <c r="K51" s="411"/>
      <c r="L51" s="411"/>
      <c r="M51" s="411"/>
      <c r="N51" s="411"/>
      <c r="O51" s="411"/>
      <c r="P51" s="412"/>
      <c r="Q51" s="412"/>
      <c r="R51" s="412"/>
      <c r="S51" s="412"/>
      <c r="T51" s="412"/>
      <c r="U51" s="412"/>
      <c r="V51" s="412"/>
      <c r="W51" s="412"/>
      <c r="X51" s="412"/>
      <c r="Y51" s="412"/>
      <c r="Z51" s="412"/>
      <c r="AA51" s="412"/>
      <c r="AB51" s="412"/>
      <c r="AC51" s="412"/>
      <c r="AD51" s="412"/>
      <c r="AE51" s="412"/>
      <c r="AF51" s="412"/>
      <c r="AG51" s="412"/>
      <c r="AH51" s="412"/>
      <c r="AI51" s="412"/>
      <c r="AJ51" s="412"/>
      <c r="AK51" s="412"/>
      <c r="AL51" s="412"/>
      <c r="AM51" s="412"/>
      <c r="AN51" s="412"/>
      <c r="AO51" s="412"/>
      <c r="AP51" s="412"/>
      <c r="AQ51" s="412"/>
      <c r="AR51" s="224"/>
    </row>
    <row r="52" spans="1:53" ht="6" customHeight="1" thickBot="1" x14ac:dyDescent="0.45">
      <c r="A52" s="413" t="s">
        <v>188</v>
      </c>
      <c r="B52" s="413"/>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225"/>
      <c r="AO52" s="226"/>
      <c r="AP52" s="226"/>
      <c r="AQ52" s="226"/>
    </row>
    <row r="53" spans="1:53" ht="40.5" customHeight="1" x14ac:dyDescent="0.55000000000000004">
      <c r="A53" s="414" t="s">
        <v>189</v>
      </c>
      <c r="B53" s="417" t="s">
        <v>190</v>
      </c>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417"/>
      <c r="AL53" s="417"/>
      <c r="AM53" s="417"/>
      <c r="AN53" s="417"/>
      <c r="AO53" s="417"/>
      <c r="AP53" s="417"/>
      <c r="AQ53" s="418" t="s">
        <v>191</v>
      </c>
      <c r="AR53" s="419"/>
      <c r="AU53" s="227"/>
      <c r="AV53" s="227"/>
    </row>
    <row r="54" spans="1:53" s="227" customFormat="1" ht="51" customHeight="1" x14ac:dyDescent="0.45">
      <c r="A54" s="415"/>
      <c r="B54" s="424" t="s">
        <v>192</v>
      </c>
      <c r="C54" s="424"/>
      <c r="D54" s="424"/>
      <c r="E54" s="424"/>
      <c r="F54" s="424"/>
      <c r="G54" s="424"/>
      <c r="H54" s="424"/>
      <c r="I54" s="424"/>
      <c r="J54" s="424"/>
      <c r="K54" s="424"/>
      <c r="L54" s="425" t="s">
        <v>193</v>
      </c>
      <c r="M54" s="425"/>
      <c r="N54" s="425"/>
      <c r="O54" s="425"/>
      <c r="P54" s="425"/>
      <c r="Q54" s="425"/>
      <c r="R54" s="425"/>
      <c r="S54" s="425"/>
      <c r="T54" s="425"/>
      <c r="U54" s="425"/>
      <c r="V54" s="426" t="s">
        <v>194</v>
      </c>
      <c r="W54" s="426"/>
      <c r="X54" s="426"/>
      <c r="Y54" s="426"/>
      <c r="Z54" s="426"/>
      <c r="AA54" s="426"/>
      <c r="AB54" s="426"/>
      <c r="AC54" s="426"/>
      <c r="AD54" s="426"/>
      <c r="AE54" s="426"/>
      <c r="AF54" s="228"/>
      <c r="AG54" s="427" t="s">
        <v>214</v>
      </c>
      <c r="AH54" s="427"/>
      <c r="AI54" s="427"/>
      <c r="AJ54" s="427"/>
      <c r="AK54" s="427"/>
      <c r="AL54" s="427"/>
      <c r="AM54" s="427"/>
      <c r="AN54" s="427"/>
      <c r="AO54" s="427"/>
      <c r="AP54" s="427"/>
      <c r="AQ54" s="420"/>
      <c r="AR54" s="421"/>
      <c r="AU54" s="103"/>
      <c r="AV54" s="103"/>
    </row>
    <row r="55" spans="1:53" ht="29.1" customHeight="1" x14ac:dyDescent="0.15">
      <c r="A55" s="415"/>
      <c r="B55" s="441" t="s">
        <v>195</v>
      </c>
      <c r="C55" s="442"/>
      <c r="D55" s="442"/>
      <c r="E55" s="443"/>
      <c r="F55" s="429" t="s">
        <v>196</v>
      </c>
      <c r="G55" s="430"/>
      <c r="H55" s="430"/>
      <c r="I55" s="430"/>
      <c r="J55" s="430"/>
      <c r="K55" s="430"/>
      <c r="L55" s="444" t="s">
        <v>195</v>
      </c>
      <c r="M55" s="442"/>
      <c r="N55" s="442"/>
      <c r="O55" s="442"/>
      <c r="P55" s="429" t="s">
        <v>196</v>
      </c>
      <c r="Q55" s="430"/>
      <c r="R55" s="430"/>
      <c r="S55" s="430"/>
      <c r="T55" s="430"/>
      <c r="U55" s="445"/>
      <c r="V55" s="442" t="s">
        <v>195</v>
      </c>
      <c r="W55" s="442"/>
      <c r="X55" s="442"/>
      <c r="Y55" s="442"/>
      <c r="Z55" s="429" t="s">
        <v>196</v>
      </c>
      <c r="AA55" s="430"/>
      <c r="AB55" s="430"/>
      <c r="AC55" s="430"/>
      <c r="AD55" s="430"/>
      <c r="AE55" s="431"/>
      <c r="AF55" s="184"/>
      <c r="AG55" s="428" t="s">
        <v>195</v>
      </c>
      <c r="AH55" s="428"/>
      <c r="AI55" s="428"/>
      <c r="AJ55" s="428"/>
      <c r="AK55" s="429" t="s">
        <v>196</v>
      </c>
      <c r="AL55" s="430"/>
      <c r="AM55" s="430"/>
      <c r="AN55" s="430"/>
      <c r="AO55" s="430"/>
      <c r="AP55" s="431"/>
      <c r="AQ55" s="420"/>
      <c r="AR55" s="421"/>
    </row>
    <row r="56" spans="1:53" ht="30.95" customHeight="1" x14ac:dyDescent="0.25">
      <c r="A56" s="415"/>
      <c r="B56" s="403">
        <v>201</v>
      </c>
      <c r="C56" s="400"/>
      <c r="D56" s="400"/>
      <c r="E56" s="404"/>
      <c r="F56" s="401">
        <v>5940</v>
      </c>
      <c r="G56" s="402"/>
      <c r="H56" s="402"/>
      <c r="I56" s="402"/>
      <c r="J56" s="402"/>
      <c r="K56" s="229" t="s">
        <v>78</v>
      </c>
      <c r="L56" s="399">
        <v>204</v>
      </c>
      <c r="M56" s="400"/>
      <c r="N56" s="400"/>
      <c r="O56" s="400"/>
      <c r="P56" s="401">
        <v>5940</v>
      </c>
      <c r="Q56" s="402"/>
      <c r="R56" s="402"/>
      <c r="S56" s="402"/>
      <c r="T56" s="402"/>
      <c r="U56" s="230" t="s">
        <v>78</v>
      </c>
      <c r="V56" s="400">
        <v>206</v>
      </c>
      <c r="W56" s="400"/>
      <c r="X56" s="400"/>
      <c r="Y56" s="400"/>
      <c r="Z56" s="401">
        <v>5940</v>
      </c>
      <c r="AA56" s="402"/>
      <c r="AB56" s="402"/>
      <c r="AC56" s="402"/>
      <c r="AD56" s="402"/>
      <c r="AE56" s="231" t="s">
        <v>78</v>
      </c>
      <c r="AF56" s="184"/>
      <c r="AG56" s="403">
        <v>111</v>
      </c>
      <c r="AH56" s="400"/>
      <c r="AI56" s="400"/>
      <c r="AJ56" s="404"/>
      <c r="AK56" s="401">
        <v>5400</v>
      </c>
      <c r="AL56" s="402"/>
      <c r="AM56" s="402"/>
      <c r="AN56" s="402"/>
      <c r="AO56" s="402"/>
      <c r="AP56" s="231" t="s">
        <v>78</v>
      </c>
      <c r="AQ56" s="420"/>
      <c r="AR56" s="421"/>
    </row>
    <row r="57" spans="1:53" ht="30.95" customHeight="1" x14ac:dyDescent="0.4">
      <c r="A57" s="415"/>
      <c r="B57" s="403">
        <v>202</v>
      </c>
      <c r="C57" s="400"/>
      <c r="D57" s="400"/>
      <c r="E57" s="404"/>
      <c r="F57" s="401">
        <v>4752</v>
      </c>
      <c r="G57" s="402"/>
      <c r="H57" s="402"/>
      <c r="I57" s="402"/>
      <c r="J57" s="402"/>
      <c r="K57" s="229" t="s">
        <v>78</v>
      </c>
      <c r="L57" s="399">
        <v>205</v>
      </c>
      <c r="M57" s="400"/>
      <c r="N57" s="400"/>
      <c r="O57" s="400"/>
      <c r="P57" s="401">
        <v>3564</v>
      </c>
      <c r="Q57" s="402"/>
      <c r="R57" s="402"/>
      <c r="S57" s="402"/>
      <c r="T57" s="402"/>
      <c r="U57" s="230" t="s">
        <v>78</v>
      </c>
      <c r="V57" s="400">
        <v>207</v>
      </c>
      <c r="W57" s="400"/>
      <c r="X57" s="400"/>
      <c r="Y57" s="400"/>
      <c r="Z57" s="401">
        <v>4752</v>
      </c>
      <c r="AA57" s="402"/>
      <c r="AB57" s="402"/>
      <c r="AC57" s="402"/>
      <c r="AD57" s="402"/>
      <c r="AE57" s="231" t="s">
        <v>78</v>
      </c>
      <c r="AF57" s="184"/>
      <c r="AG57" s="406" t="s">
        <v>215</v>
      </c>
      <c r="AH57" s="406"/>
      <c r="AI57" s="406"/>
      <c r="AJ57" s="406"/>
      <c r="AK57" s="406"/>
      <c r="AL57" s="406"/>
      <c r="AM57" s="406"/>
      <c r="AN57" s="406"/>
      <c r="AO57" s="406"/>
      <c r="AP57" s="406"/>
      <c r="AQ57" s="420"/>
      <c r="AR57" s="421"/>
    </row>
    <row r="58" spans="1:53" ht="30.95" customHeight="1" x14ac:dyDescent="0.45">
      <c r="A58" s="415"/>
      <c r="B58" s="403">
        <v>203</v>
      </c>
      <c r="C58" s="400"/>
      <c r="D58" s="400"/>
      <c r="E58" s="404"/>
      <c r="F58" s="401">
        <v>3564</v>
      </c>
      <c r="G58" s="402"/>
      <c r="H58" s="402"/>
      <c r="I58" s="402"/>
      <c r="J58" s="402"/>
      <c r="K58" s="229" t="s">
        <v>78</v>
      </c>
      <c r="L58" s="286"/>
      <c r="M58" s="287"/>
      <c r="N58" s="287"/>
      <c r="O58" s="287"/>
      <c r="P58" s="288"/>
      <c r="Q58" s="288"/>
      <c r="R58" s="288"/>
      <c r="S58" s="288"/>
      <c r="T58" s="288"/>
      <c r="U58" s="289"/>
      <c r="V58" s="400">
        <v>208</v>
      </c>
      <c r="W58" s="400"/>
      <c r="X58" s="400"/>
      <c r="Y58" s="400"/>
      <c r="Z58" s="401">
        <v>3564</v>
      </c>
      <c r="AA58" s="402"/>
      <c r="AB58" s="402"/>
      <c r="AC58" s="402"/>
      <c r="AD58" s="402"/>
      <c r="AE58" s="231" t="s">
        <v>78</v>
      </c>
      <c r="AF58" s="184"/>
      <c r="AG58" s="436">
        <v>231</v>
      </c>
      <c r="AH58" s="437"/>
      <c r="AI58" s="437"/>
      <c r="AJ58" s="438"/>
      <c r="AK58" s="401">
        <v>4968</v>
      </c>
      <c r="AL58" s="402"/>
      <c r="AM58" s="402"/>
      <c r="AN58" s="402"/>
      <c r="AO58" s="402"/>
      <c r="AP58" s="232" t="s">
        <v>78</v>
      </c>
      <c r="AQ58" s="420"/>
      <c r="AR58" s="421"/>
      <c r="AU58" s="227"/>
      <c r="AV58" s="227"/>
    </row>
    <row r="59" spans="1:53" ht="6.75" customHeight="1" x14ac:dyDescent="0.45">
      <c r="A59" s="415"/>
      <c r="B59" s="233"/>
      <c r="C59" s="233"/>
      <c r="D59" s="233"/>
      <c r="E59" s="233"/>
      <c r="F59" s="233"/>
      <c r="G59" s="234"/>
      <c r="H59" s="234"/>
      <c r="I59" s="234"/>
      <c r="J59" s="234"/>
      <c r="K59" s="234"/>
      <c r="L59" s="235"/>
      <c r="M59" s="234"/>
      <c r="N59" s="234"/>
      <c r="O59" s="234"/>
      <c r="P59" s="234"/>
      <c r="Q59" s="234"/>
      <c r="R59" s="236"/>
      <c r="S59" s="234"/>
      <c r="T59" s="234"/>
      <c r="U59" s="234"/>
      <c r="V59" s="234"/>
      <c r="W59" s="234"/>
      <c r="X59" s="236"/>
      <c r="Y59" s="236"/>
      <c r="Z59" s="234"/>
      <c r="AA59" s="234"/>
      <c r="AB59" s="234"/>
      <c r="AC59" s="234"/>
      <c r="AD59" s="234"/>
      <c r="AE59" s="236"/>
      <c r="AF59" s="234"/>
      <c r="AG59" s="234"/>
      <c r="AH59" s="234"/>
      <c r="AI59" s="234"/>
      <c r="AJ59" s="234"/>
      <c r="AK59" s="236"/>
      <c r="AL59" s="234"/>
      <c r="AM59" s="234"/>
      <c r="AN59" s="234"/>
      <c r="AO59" s="234"/>
      <c r="AP59" s="234"/>
      <c r="AQ59" s="420"/>
      <c r="AR59" s="421"/>
      <c r="AS59" s="227"/>
      <c r="AT59" s="227"/>
      <c r="AU59" s="237"/>
      <c r="AW59" s="227"/>
      <c r="AX59" s="227"/>
      <c r="AY59" s="227"/>
      <c r="AZ59" s="227"/>
      <c r="BA59" s="227"/>
    </row>
    <row r="60" spans="1:53" ht="6" customHeight="1" x14ac:dyDescent="0.7">
      <c r="A60" s="415"/>
      <c r="B60" s="238"/>
      <c r="C60" s="238"/>
      <c r="D60" s="238"/>
      <c r="E60" s="238"/>
      <c r="F60" s="239"/>
      <c r="G60" s="239"/>
      <c r="H60" s="239"/>
      <c r="I60" s="239"/>
      <c r="J60" s="171"/>
      <c r="K60" s="240">
        <v>0.1</v>
      </c>
      <c r="L60" s="240"/>
      <c r="M60" s="240"/>
      <c r="N60" s="240"/>
      <c r="O60" s="241"/>
      <c r="P60" s="240"/>
      <c r="Q60" s="240"/>
      <c r="R60" s="240"/>
      <c r="S60" s="240"/>
      <c r="T60" s="242"/>
      <c r="U60" s="242"/>
      <c r="V60" s="242"/>
      <c r="W60" s="242"/>
      <c r="X60" s="242"/>
      <c r="AD60" s="243"/>
      <c r="AF60" s="243"/>
      <c r="AO60" s="244"/>
      <c r="AP60" s="244"/>
      <c r="AQ60" s="420"/>
      <c r="AR60" s="421"/>
    </row>
    <row r="61" spans="1:53" ht="6" customHeight="1" x14ac:dyDescent="0.15">
      <c r="A61" s="415"/>
      <c r="B61" s="238"/>
      <c r="C61" s="238"/>
      <c r="D61" s="238"/>
      <c r="E61" s="238"/>
      <c r="F61" s="239"/>
      <c r="G61" s="239"/>
      <c r="H61" s="239"/>
      <c r="I61" s="239"/>
      <c r="J61" s="171"/>
      <c r="K61" s="245"/>
      <c r="L61" s="245"/>
      <c r="M61" s="245"/>
      <c r="N61" s="245"/>
      <c r="O61" s="241"/>
      <c r="P61" s="238"/>
      <c r="Q61" s="238"/>
      <c r="R61" s="238"/>
      <c r="S61" s="238"/>
      <c r="T61" s="239"/>
      <c r="U61" s="239"/>
      <c r="V61" s="239"/>
      <c r="W61" s="239"/>
      <c r="X61" s="171"/>
      <c r="Y61" s="245"/>
      <c r="Z61" s="245"/>
      <c r="AA61" s="245"/>
      <c r="AB61" s="245"/>
      <c r="AC61" s="241"/>
      <c r="AD61" s="238"/>
      <c r="AE61" s="238"/>
      <c r="AF61" s="238"/>
      <c r="AG61" s="238"/>
      <c r="AH61" s="239"/>
      <c r="AI61" s="239"/>
      <c r="AJ61" s="239"/>
      <c r="AK61" s="239"/>
      <c r="AL61" s="171"/>
      <c r="AM61" s="245"/>
      <c r="AN61" s="245"/>
      <c r="AO61" s="245"/>
      <c r="AP61" s="245"/>
      <c r="AQ61" s="420"/>
      <c r="AR61" s="421"/>
    </row>
    <row r="62" spans="1:53" ht="35.25" customHeight="1" x14ac:dyDescent="0.5">
      <c r="A62" s="415"/>
      <c r="B62" s="184"/>
      <c r="C62" s="247"/>
      <c r="D62" s="247"/>
      <c r="E62" s="247"/>
      <c r="F62" s="246" t="s">
        <v>197</v>
      </c>
      <c r="G62" s="247"/>
      <c r="H62" s="247"/>
      <c r="I62" s="247"/>
      <c r="J62" s="247"/>
      <c r="K62" s="247"/>
      <c r="L62" s="247"/>
      <c r="M62" s="247"/>
      <c r="N62" s="247"/>
      <c r="O62" s="247"/>
      <c r="P62" s="247"/>
      <c r="Q62" s="247"/>
      <c r="R62" s="247"/>
      <c r="S62" s="248"/>
      <c r="T62" s="247"/>
      <c r="U62" s="247"/>
      <c r="V62" s="247"/>
      <c r="W62" s="247"/>
      <c r="X62" s="249"/>
      <c r="Y62" s="247"/>
      <c r="Z62" s="218"/>
      <c r="AA62" s="218"/>
      <c r="AB62" s="218"/>
      <c r="AC62" s="218"/>
      <c r="AD62" s="218"/>
      <c r="AE62" s="218"/>
      <c r="AF62" s="218"/>
      <c r="AG62" s="250"/>
      <c r="AH62" s="250"/>
      <c r="AI62" s="250"/>
      <c r="AJ62" s="250"/>
      <c r="AK62" s="251"/>
      <c r="AL62" s="251"/>
      <c r="AM62" s="252"/>
      <c r="AN62" s="252"/>
      <c r="AO62" s="184"/>
      <c r="AP62" s="184"/>
      <c r="AQ62" s="420"/>
      <c r="AR62" s="421"/>
    </row>
    <row r="63" spans="1:53" ht="29.1" customHeight="1" x14ac:dyDescent="0.15">
      <c r="A63" s="415"/>
      <c r="B63" s="275"/>
      <c r="C63" s="275"/>
      <c r="D63" s="275"/>
      <c r="E63" s="275"/>
      <c r="F63" s="275"/>
      <c r="G63" s="276"/>
      <c r="H63" s="276"/>
      <c r="I63" s="432" t="s">
        <v>216</v>
      </c>
      <c r="J63" s="433"/>
      <c r="K63" s="433"/>
      <c r="L63" s="433"/>
      <c r="M63" s="433"/>
      <c r="N63" s="433"/>
      <c r="O63" s="433"/>
      <c r="P63" s="434"/>
      <c r="Q63" s="435">
        <v>411</v>
      </c>
      <c r="R63" s="435"/>
      <c r="S63" s="435"/>
      <c r="T63" s="435"/>
      <c r="U63" s="435"/>
      <c r="V63" s="435"/>
      <c r="W63" s="435"/>
      <c r="X63" s="435"/>
      <c r="Y63" s="436">
        <v>412</v>
      </c>
      <c r="Z63" s="437"/>
      <c r="AA63" s="437"/>
      <c r="AB63" s="437"/>
      <c r="AC63" s="437"/>
      <c r="AD63" s="437"/>
      <c r="AE63" s="437"/>
      <c r="AF63" s="438"/>
      <c r="AG63" s="276"/>
      <c r="AH63" s="276"/>
      <c r="AI63" s="276"/>
      <c r="AJ63" s="276"/>
      <c r="AK63" s="276"/>
      <c r="AL63" s="276"/>
      <c r="AM63" s="276"/>
      <c r="AN63" s="276"/>
      <c r="AO63" s="276"/>
      <c r="AP63" s="276"/>
      <c r="AQ63" s="420"/>
      <c r="AR63" s="421"/>
      <c r="AU63" s="237"/>
      <c r="AV63" s="237"/>
    </row>
    <row r="64" spans="1:53" ht="30.95" customHeight="1" x14ac:dyDescent="0.25">
      <c r="A64" s="415"/>
      <c r="B64" s="277"/>
      <c r="C64" s="277"/>
      <c r="D64" s="277"/>
      <c r="E64" s="277"/>
      <c r="F64" s="277"/>
      <c r="G64" s="278"/>
      <c r="H64" s="278"/>
      <c r="I64" s="436" t="s">
        <v>217</v>
      </c>
      <c r="J64" s="437"/>
      <c r="K64" s="437"/>
      <c r="L64" s="437"/>
      <c r="M64" s="437"/>
      <c r="N64" s="437"/>
      <c r="O64" s="437"/>
      <c r="P64" s="438"/>
      <c r="Q64" s="401">
        <v>5940</v>
      </c>
      <c r="R64" s="402"/>
      <c r="S64" s="402"/>
      <c r="T64" s="402"/>
      <c r="U64" s="402"/>
      <c r="V64" s="402"/>
      <c r="W64" s="402"/>
      <c r="X64" s="253" t="s">
        <v>78</v>
      </c>
      <c r="Y64" s="401">
        <v>3564</v>
      </c>
      <c r="Z64" s="402"/>
      <c r="AA64" s="402"/>
      <c r="AB64" s="402"/>
      <c r="AC64" s="402"/>
      <c r="AD64" s="402"/>
      <c r="AE64" s="402"/>
      <c r="AF64" s="279" t="s">
        <v>78</v>
      </c>
      <c r="AG64" s="278"/>
      <c r="AH64" s="278"/>
      <c r="AI64" s="278"/>
      <c r="AJ64" s="280"/>
      <c r="AK64" s="278"/>
      <c r="AL64" s="278"/>
      <c r="AM64" s="278"/>
      <c r="AN64" s="278"/>
      <c r="AO64" s="278"/>
      <c r="AP64" s="280"/>
      <c r="AQ64" s="420"/>
      <c r="AR64" s="421"/>
      <c r="AS64" s="237"/>
      <c r="AT64" s="237"/>
      <c r="AU64" s="237"/>
      <c r="AV64" s="237"/>
      <c r="AW64" s="237"/>
      <c r="AX64" s="237"/>
      <c r="AY64" s="237"/>
      <c r="AZ64" s="237"/>
      <c r="BA64" s="237"/>
    </row>
    <row r="65" spans="1:53" ht="26.25" customHeight="1" thickBot="1" x14ac:dyDescent="0.45">
      <c r="A65" s="416"/>
      <c r="B65" s="439" t="s">
        <v>218</v>
      </c>
      <c r="C65" s="439"/>
      <c r="D65" s="439"/>
      <c r="E65" s="439"/>
      <c r="F65" s="439"/>
      <c r="G65" s="439"/>
      <c r="H65" s="439"/>
      <c r="I65" s="439"/>
      <c r="J65" s="439"/>
      <c r="K65" s="439"/>
      <c r="L65" s="439"/>
      <c r="M65" s="439"/>
      <c r="N65" s="439"/>
      <c r="O65" s="439"/>
      <c r="P65" s="439"/>
      <c r="Q65" s="439"/>
      <c r="R65" s="439"/>
      <c r="S65" s="439"/>
      <c r="T65" s="439"/>
      <c r="U65" s="439"/>
      <c r="V65" s="439"/>
      <c r="W65" s="439"/>
      <c r="X65" s="440"/>
      <c r="Y65" s="439"/>
      <c r="Z65" s="439"/>
      <c r="AA65" s="439"/>
      <c r="AB65" s="439"/>
      <c r="AC65" s="439"/>
      <c r="AD65" s="439"/>
      <c r="AE65" s="439"/>
      <c r="AF65" s="439"/>
      <c r="AG65" s="439"/>
      <c r="AH65" s="439"/>
      <c r="AI65" s="439"/>
      <c r="AJ65" s="439"/>
      <c r="AK65" s="439"/>
      <c r="AL65" s="439"/>
      <c r="AM65" s="439"/>
      <c r="AN65" s="439"/>
      <c r="AO65" s="439"/>
      <c r="AP65" s="439"/>
      <c r="AQ65" s="422"/>
      <c r="AR65" s="423"/>
      <c r="AS65" s="237"/>
      <c r="AT65" s="237"/>
      <c r="AU65" s="237"/>
      <c r="AV65" s="237"/>
      <c r="AW65" s="237"/>
      <c r="AX65" s="237"/>
      <c r="AY65" s="237"/>
      <c r="AZ65" s="237"/>
      <c r="BA65" s="237"/>
    </row>
    <row r="66" spans="1:53" ht="16.5" customHeight="1" x14ac:dyDescent="0.25">
      <c r="A66" s="254"/>
      <c r="B66" s="255" t="s">
        <v>198</v>
      </c>
      <c r="C66" s="256"/>
      <c r="D66" s="256"/>
      <c r="E66" s="256"/>
      <c r="F66" s="257"/>
      <c r="G66" s="257"/>
      <c r="H66" s="257"/>
      <c r="I66" s="257"/>
      <c r="J66" s="257"/>
      <c r="K66" s="258"/>
      <c r="L66" s="257"/>
      <c r="M66" s="257"/>
      <c r="N66" s="257"/>
      <c r="O66" s="257"/>
      <c r="P66" s="257"/>
      <c r="Q66" s="259"/>
      <c r="R66" s="257"/>
      <c r="S66" s="257"/>
      <c r="T66" s="257"/>
      <c r="U66" s="257"/>
      <c r="V66" s="257"/>
      <c r="W66" s="259"/>
      <c r="AM66" s="260"/>
      <c r="AN66" s="260"/>
      <c r="AQ66" s="261"/>
      <c r="AR66" s="261"/>
      <c r="AS66" s="237"/>
      <c r="AT66" s="237"/>
      <c r="AU66" s="237"/>
      <c r="AV66" s="237"/>
      <c r="AW66" s="237"/>
      <c r="AX66" s="237"/>
      <c r="AY66" s="237"/>
      <c r="AZ66" s="237"/>
      <c r="BA66" s="237"/>
    </row>
    <row r="67" spans="1:53" ht="15.75" customHeight="1" x14ac:dyDescent="0.25">
      <c r="B67" s="255" t="s">
        <v>199</v>
      </c>
      <c r="AS67" s="237"/>
      <c r="AT67" s="237"/>
      <c r="AU67" s="237"/>
      <c r="AV67" s="237"/>
      <c r="AW67" s="237"/>
      <c r="AX67" s="237"/>
      <c r="AY67" s="237"/>
      <c r="AZ67" s="237"/>
      <c r="BA67" s="237"/>
    </row>
    <row r="68" spans="1:53" ht="15.95" customHeight="1" x14ac:dyDescent="0.25">
      <c r="B68" s="255" t="s">
        <v>200</v>
      </c>
      <c r="AS68" s="237"/>
      <c r="AT68" s="237"/>
      <c r="AW68" s="237"/>
      <c r="AX68" s="237"/>
      <c r="AY68" s="237"/>
      <c r="AZ68" s="237"/>
      <c r="BA68" s="237"/>
    </row>
  </sheetData>
  <mergeCells count="198">
    <mergeCell ref="Y64:AE64"/>
    <mergeCell ref="B65:AP65"/>
    <mergeCell ref="AK56:AO56"/>
    <mergeCell ref="B55:E55"/>
    <mergeCell ref="F55:K55"/>
    <mergeCell ref="L55:O55"/>
    <mergeCell ref="P55:U55"/>
    <mergeCell ref="V55:Y55"/>
    <mergeCell ref="Z55:AE55"/>
    <mergeCell ref="B58:E58"/>
    <mergeCell ref="F58:J58"/>
    <mergeCell ref="V58:Y58"/>
    <mergeCell ref="Z58:AD58"/>
    <mergeCell ref="AG58:AJ58"/>
    <mergeCell ref="AK58:AO58"/>
    <mergeCell ref="B57:E57"/>
    <mergeCell ref="F57:J57"/>
    <mergeCell ref="B50:E50"/>
    <mergeCell ref="F50:I50"/>
    <mergeCell ref="K50:N50"/>
    <mergeCell ref="P50:S50"/>
    <mergeCell ref="T50:W50"/>
    <mergeCell ref="Y50:AB50"/>
    <mergeCell ref="B51:AQ51"/>
    <mergeCell ref="A52:AM52"/>
    <mergeCell ref="A53:A65"/>
    <mergeCell ref="B53:AP53"/>
    <mergeCell ref="AQ53:AR65"/>
    <mergeCell ref="B54:K54"/>
    <mergeCell ref="L54:U54"/>
    <mergeCell ref="V54:AE54"/>
    <mergeCell ref="AG54:AP54"/>
    <mergeCell ref="AG55:AJ55"/>
    <mergeCell ref="AK55:AP55"/>
    <mergeCell ref="B56:E56"/>
    <mergeCell ref="F56:J56"/>
    <mergeCell ref="I63:P63"/>
    <mergeCell ref="Q63:X63"/>
    <mergeCell ref="Y63:AF63"/>
    <mergeCell ref="I64:P64"/>
    <mergeCell ref="Q64:W64"/>
    <mergeCell ref="T48:X48"/>
    <mergeCell ref="Y48:AC48"/>
    <mergeCell ref="AH49:AK49"/>
    <mergeCell ref="AM49:AP49"/>
    <mergeCell ref="L57:O57"/>
    <mergeCell ref="P57:T57"/>
    <mergeCell ref="V57:Y57"/>
    <mergeCell ref="Z57:AD57"/>
    <mergeCell ref="AG57:AP57"/>
    <mergeCell ref="B44:AQ44"/>
    <mergeCell ref="B46:N47"/>
    <mergeCell ref="O46:S47"/>
    <mergeCell ref="T46:V47"/>
    <mergeCell ref="AE47:AR47"/>
    <mergeCell ref="L56:O56"/>
    <mergeCell ref="P56:T56"/>
    <mergeCell ref="V56:Y56"/>
    <mergeCell ref="Z56:AD56"/>
    <mergeCell ref="AG56:AJ56"/>
    <mergeCell ref="AD48:AG48"/>
    <mergeCell ref="AH48:AL48"/>
    <mergeCell ref="AM48:AQ48"/>
    <mergeCell ref="B49:E49"/>
    <mergeCell ref="F49:I49"/>
    <mergeCell ref="K49:N49"/>
    <mergeCell ref="P49:S49"/>
    <mergeCell ref="T49:W49"/>
    <mergeCell ref="Y49:AB49"/>
    <mergeCell ref="AD49:AG49"/>
    <mergeCell ref="B48:E48"/>
    <mergeCell ref="F48:J48"/>
    <mergeCell ref="K48:O48"/>
    <mergeCell ref="P48:S48"/>
    <mergeCell ref="B43:E43"/>
    <mergeCell ref="F43:I43"/>
    <mergeCell ref="K43:N43"/>
    <mergeCell ref="P43:S43"/>
    <mergeCell ref="T43:W43"/>
    <mergeCell ref="Y43:AB43"/>
    <mergeCell ref="AD43:AG43"/>
    <mergeCell ref="AH43:AK43"/>
    <mergeCell ref="AM43:AP43"/>
    <mergeCell ref="B42:E42"/>
    <mergeCell ref="F42:I42"/>
    <mergeCell ref="K42:N42"/>
    <mergeCell ref="P42:S42"/>
    <mergeCell ref="T42:W42"/>
    <mergeCell ref="Y42:AB42"/>
    <mergeCell ref="AD42:AG42"/>
    <mergeCell ref="AH42:AK42"/>
    <mergeCell ref="AM42:AP42"/>
    <mergeCell ref="AD40:AG40"/>
    <mergeCell ref="AH40:AK40"/>
    <mergeCell ref="AM40:AP40"/>
    <mergeCell ref="B41:E41"/>
    <mergeCell ref="F41:I41"/>
    <mergeCell ref="K41:N41"/>
    <mergeCell ref="P41:S41"/>
    <mergeCell ref="T41:W41"/>
    <mergeCell ref="Y41:AB41"/>
    <mergeCell ref="AD41:AG41"/>
    <mergeCell ref="B40:E40"/>
    <mergeCell ref="F40:I40"/>
    <mergeCell ref="K40:N40"/>
    <mergeCell ref="P40:S40"/>
    <mergeCell ref="T40:W40"/>
    <mergeCell ref="Y40:AB40"/>
    <mergeCell ref="AH41:AK41"/>
    <mergeCell ref="AM41:AP41"/>
    <mergeCell ref="B39:E39"/>
    <mergeCell ref="F39:I39"/>
    <mergeCell ref="K39:N39"/>
    <mergeCell ref="P39:S39"/>
    <mergeCell ref="T39:W39"/>
    <mergeCell ref="Y39:AB39"/>
    <mergeCell ref="AD39:AG39"/>
    <mergeCell ref="AH39:AK39"/>
    <mergeCell ref="AM39:AP39"/>
    <mergeCell ref="B38:E38"/>
    <mergeCell ref="F38:I38"/>
    <mergeCell ref="K38:N38"/>
    <mergeCell ref="P38:S38"/>
    <mergeCell ref="T38:W38"/>
    <mergeCell ref="Y38:AB38"/>
    <mergeCell ref="AD38:AG38"/>
    <mergeCell ref="AH38:AK38"/>
    <mergeCell ref="AM38:AP38"/>
    <mergeCell ref="B37:E37"/>
    <mergeCell ref="F37:I37"/>
    <mergeCell ref="K37:N37"/>
    <mergeCell ref="P37:S37"/>
    <mergeCell ref="T37:W37"/>
    <mergeCell ref="Y37:AB37"/>
    <mergeCell ref="AD37:AG37"/>
    <mergeCell ref="AH37:AK37"/>
    <mergeCell ref="AM37:AP37"/>
    <mergeCell ref="B36:E36"/>
    <mergeCell ref="F36:I36"/>
    <mergeCell ref="K36:N36"/>
    <mergeCell ref="P36:S36"/>
    <mergeCell ref="T36:W36"/>
    <mergeCell ref="Y36:AB36"/>
    <mergeCell ref="AD36:AG36"/>
    <mergeCell ref="AH36:AK36"/>
    <mergeCell ref="AM36:AP36"/>
    <mergeCell ref="B33:I34"/>
    <mergeCell ref="O33:S34"/>
    <mergeCell ref="T33:V34"/>
    <mergeCell ref="AE34:AR34"/>
    <mergeCell ref="B35:E35"/>
    <mergeCell ref="F35:J35"/>
    <mergeCell ref="K35:O35"/>
    <mergeCell ref="P35:S35"/>
    <mergeCell ref="T35:X35"/>
    <mergeCell ref="Y35:AC35"/>
    <mergeCell ref="AD35:AG35"/>
    <mergeCell ref="AH35:AL35"/>
    <mergeCell ref="AM35:AQ35"/>
    <mergeCell ref="A29:A30"/>
    <mergeCell ref="B29:F30"/>
    <mergeCell ref="G29:V29"/>
    <mergeCell ref="W29:Y30"/>
    <mergeCell ref="Z29:AC30"/>
    <mergeCell ref="AH29:AQ29"/>
    <mergeCell ref="G30:V30"/>
    <mergeCell ref="AE30:AQ30"/>
    <mergeCell ref="AE32:AR32"/>
    <mergeCell ref="G19:AR19"/>
    <mergeCell ref="G20:AR20"/>
    <mergeCell ref="G21:AR21"/>
    <mergeCell ref="G22:AR22"/>
    <mergeCell ref="A27:A28"/>
    <mergeCell ref="B27:F28"/>
    <mergeCell ref="G27:V27"/>
    <mergeCell ref="W27:Y28"/>
    <mergeCell ref="Z27:AC28"/>
    <mergeCell ref="AH27:AQ27"/>
    <mergeCell ref="G28:V28"/>
    <mergeCell ref="AE28:AQ28"/>
    <mergeCell ref="G23:I23"/>
    <mergeCell ref="J23:AL23"/>
    <mergeCell ref="G11:AR11"/>
    <mergeCell ref="G13:Y13"/>
    <mergeCell ref="G14:Y14"/>
    <mergeCell ref="G15:Y15"/>
    <mergeCell ref="W16:AR16"/>
    <mergeCell ref="G18:AR18"/>
    <mergeCell ref="AH1:AR1"/>
    <mergeCell ref="AT1:AT12"/>
    <mergeCell ref="A2:AB3"/>
    <mergeCell ref="AC2:AR3"/>
    <mergeCell ref="A4:V5"/>
    <mergeCell ref="W4:AR5"/>
    <mergeCell ref="A6:AL8"/>
    <mergeCell ref="AM6:AR6"/>
    <mergeCell ref="AM7:AR8"/>
    <mergeCell ref="A9:AR9"/>
  </mergeCells>
  <phoneticPr fontId="3"/>
  <dataValidations count="2">
    <dataValidation type="list" allowBlank="1" showInputMessage="1" showErrorMessage="1" sqref="AV6" xr:uid="{122C0B3E-DE9C-41CF-ADBC-080C87259D43}">
      <formula1>"事前,一般,"</formula1>
    </dataValidation>
    <dataValidation type="list" allowBlank="1" showInputMessage="1" showErrorMessage="1" sqref="AT16 AT21:AT23" xr:uid="{31F73C0D-E4E0-47A0-BEEF-59DE72E93796}">
      <formula1>"変更,　"</formula1>
    </dataValidation>
  </dataValidations>
  <printOptions horizontalCentered="1" verticalCentered="1"/>
  <pageMargins left="0.19685039370078741" right="0.19685039370078741" top="0.19685039370078741" bottom="0" header="0" footer="0"/>
  <pageSetup paperSize="9" scale="4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99FF"/>
  </sheetPr>
  <dimension ref="A1:CX122"/>
  <sheetViews>
    <sheetView tabSelected="1" zoomScale="75" zoomScaleNormal="75" workbookViewId="0">
      <selection activeCell="DG36" sqref="DG36"/>
    </sheetView>
  </sheetViews>
  <sheetFormatPr defaultRowHeight="10.5" customHeight="1" outlineLevelCol="1" x14ac:dyDescent="0.15"/>
  <cols>
    <col min="1" max="88" width="1.625" style="39" customWidth="1"/>
    <col min="89" max="89" width="3.5" style="2" customWidth="1"/>
    <col min="90" max="92" width="3.375" style="2" customWidth="1"/>
    <col min="93" max="93" width="2.875" style="2" hidden="1" customWidth="1"/>
    <col min="94" max="94" width="10.625" style="2" hidden="1" customWidth="1" outlineLevel="1"/>
    <col min="95" max="95" width="24" style="2" hidden="1" customWidth="1" outlineLevel="1"/>
    <col min="96" max="96" width="20.125" style="11" hidden="1" customWidth="1" outlineLevel="1"/>
    <col min="97" max="97" width="13.375" style="11" hidden="1" customWidth="1" outlineLevel="1"/>
    <col min="98" max="99" width="18.75" style="2" hidden="1" customWidth="1" outlineLevel="1"/>
    <col min="100" max="100" width="9" style="10" hidden="1" customWidth="1" outlineLevel="1"/>
    <col min="101" max="101" width="9" style="2" hidden="1" customWidth="1" outlineLevel="1"/>
    <col min="102" max="102" width="9" style="2" collapsed="1"/>
    <col min="103" max="16384" width="9" style="2"/>
  </cols>
  <sheetData>
    <row r="1" spans="1:100" s="1" customFormat="1" ht="10.5" customHeight="1" x14ac:dyDescent="0.1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R1" s="8"/>
      <c r="CS1" s="8"/>
      <c r="CV1" s="9"/>
    </row>
    <row r="2" spans="1:100" s="1" customFormat="1" ht="10.5" customHeight="1" thickBot="1" x14ac:dyDescent="0.2">
      <c r="A2" s="15"/>
      <c r="B2" s="15"/>
      <c r="C2" s="15"/>
      <c r="D2" s="15"/>
      <c r="E2" s="15"/>
      <c r="F2" s="15"/>
      <c r="G2" s="15"/>
      <c r="H2" s="15"/>
      <c r="I2" s="16"/>
      <c r="J2" s="16"/>
      <c r="K2" s="16"/>
      <c r="L2" s="16"/>
      <c r="M2" s="16"/>
      <c r="N2" s="473" t="s">
        <v>0</v>
      </c>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R2" s="8"/>
      <c r="CS2" s="8"/>
      <c r="CV2" s="9"/>
    </row>
    <row r="3" spans="1:100" s="1" customFormat="1" ht="10.5" customHeight="1" x14ac:dyDescent="0.15">
      <c r="A3" s="15"/>
      <c r="B3" s="17"/>
      <c r="C3" s="17"/>
      <c r="D3" s="17"/>
      <c r="E3" s="17"/>
      <c r="F3" s="17"/>
      <c r="G3" s="17"/>
      <c r="H3" s="16"/>
      <c r="I3" s="16"/>
      <c r="J3" s="16"/>
      <c r="K3" s="16"/>
      <c r="L3" s="16"/>
      <c r="M3" s="16"/>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15"/>
      <c r="AS3" s="18"/>
      <c r="AT3" s="474" t="s">
        <v>1</v>
      </c>
      <c r="AU3" s="475"/>
      <c r="AV3" s="19"/>
      <c r="AW3" s="480"/>
      <c r="AX3" s="480"/>
      <c r="AY3" s="480"/>
      <c r="AZ3" s="480"/>
      <c r="BA3" s="480"/>
      <c r="BB3" s="480"/>
      <c r="BC3" s="20"/>
      <c r="BD3" s="21"/>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R3" s="8"/>
      <c r="CS3" s="8"/>
      <c r="CV3" s="9"/>
    </row>
    <row r="4" spans="1:100" s="1" customFormat="1" ht="10.5" customHeight="1" x14ac:dyDescent="0.15">
      <c r="A4" s="15"/>
      <c r="B4" s="17"/>
      <c r="C4" s="22"/>
      <c r="D4" s="17"/>
      <c r="E4" s="17"/>
      <c r="F4" s="17"/>
      <c r="G4" s="17"/>
      <c r="H4" s="16"/>
      <c r="I4" s="16"/>
      <c r="J4" s="16"/>
      <c r="K4" s="16"/>
      <c r="L4" s="16"/>
      <c r="M4" s="16"/>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N4" s="473"/>
      <c r="AO4" s="473"/>
      <c r="AP4" s="473"/>
      <c r="AQ4" s="473"/>
      <c r="AR4" s="15"/>
      <c r="AS4" s="18"/>
      <c r="AT4" s="476"/>
      <c r="AU4" s="477"/>
      <c r="AV4" s="23"/>
      <c r="AW4" s="481"/>
      <c r="AX4" s="481"/>
      <c r="AY4" s="481"/>
      <c r="AZ4" s="481"/>
      <c r="BA4" s="481"/>
      <c r="BB4" s="481"/>
      <c r="BC4" s="15"/>
      <c r="BD4" s="18"/>
      <c r="BE4" s="15"/>
      <c r="BF4" s="15"/>
      <c r="BG4" s="490" t="str">
        <f>"ＦAＸ　【 "&amp;CR15&amp;" 】"</f>
        <v>ＦAＸ　【 ０３－３５４６－９４２５ 】</v>
      </c>
      <c r="BH4" s="490"/>
      <c r="BI4" s="490"/>
      <c r="BJ4" s="490"/>
      <c r="BK4" s="490"/>
      <c r="BL4" s="490"/>
      <c r="BM4" s="490"/>
      <c r="BN4" s="490"/>
      <c r="BO4" s="490"/>
      <c r="BP4" s="490"/>
      <c r="BQ4" s="490"/>
      <c r="BR4" s="490"/>
      <c r="BS4" s="490"/>
      <c r="BT4" s="490"/>
      <c r="BU4" s="490"/>
      <c r="BV4" s="490"/>
      <c r="BW4" s="490"/>
      <c r="BX4" s="490"/>
      <c r="BY4" s="490"/>
      <c r="BZ4" s="490"/>
      <c r="CA4" s="490"/>
      <c r="CB4" s="490"/>
      <c r="CC4" s="490"/>
      <c r="CD4" s="490"/>
      <c r="CE4" s="490"/>
      <c r="CF4" s="490"/>
      <c r="CG4" s="490"/>
      <c r="CH4" s="490"/>
      <c r="CI4" s="490"/>
      <c r="CJ4" s="490"/>
      <c r="CR4" s="8"/>
      <c r="CS4" s="8"/>
      <c r="CV4" s="9"/>
    </row>
    <row r="5" spans="1:100" s="1" customFormat="1" ht="10.5" customHeight="1" thickBot="1" x14ac:dyDescent="0.2">
      <c r="A5" s="15"/>
      <c r="B5" s="15"/>
      <c r="C5" s="15"/>
      <c r="D5" s="15"/>
      <c r="E5" s="15"/>
      <c r="F5" s="15"/>
      <c r="G5" s="15"/>
      <c r="H5" s="16"/>
      <c r="I5" s="16"/>
      <c r="J5" s="16"/>
      <c r="K5" s="16"/>
      <c r="L5" s="16"/>
      <c r="M5" s="16"/>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c r="AO5" s="473"/>
      <c r="AP5" s="473"/>
      <c r="AQ5" s="473"/>
      <c r="AR5" s="17"/>
      <c r="AS5" s="24"/>
      <c r="AT5" s="476"/>
      <c r="AU5" s="477"/>
      <c r="AV5" s="23"/>
      <c r="AW5" s="482"/>
      <c r="AX5" s="482"/>
      <c r="AY5" s="482"/>
      <c r="AZ5" s="482"/>
      <c r="BA5" s="482"/>
      <c r="BB5" s="482"/>
      <c r="BC5" s="15"/>
      <c r="BD5" s="18"/>
      <c r="BE5" s="17"/>
      <c r="BF5" s="17"/>
      <c r="BG5" s="490"/>
      <c r="BH5" s="490"/>
      <c r="BI5" s="490"/>
      <c r="BJ5" s="490"/>
      <c r="BK5" s="490"/>
      <c r="BL5" s="490"/>
      <c r="BM5" s="490"/>
      <c r="BN5" s="490"/>
      <c r="BO5" s="490"/>
      <c r="BP5" s="490"/>
      <c r="BQ5" s="490"/>
      <c r="BR5" s="490"/>
      <c r="BS5" s="490"/>
      <c r="BT5" s="490"/>
      <c r="BU5" s="490"/>
      <c r="BV5" s="490"/>
      <c r="BW5" s="490"/>
      <c r="BX5" s="490"/>
      <c r="BY5" s="490"/>
      <c r="BZ5" s="490"/>
      <c r="CA5" s="490"/>
      <c r="CB5" s="490"/>
      <c r="CC5" s="490"/>
      <c r="CD5" s="490"/>
      <c r="CE5" s="490"/>
      <c r="CF5" s="490"/>
      <c r="CG5" s="490"/>
      <c r="CH5" s="490"/>
      <c r="CI5" s="490"/>
      <c r="CJ5" s="490"/>
      <c r="CP5" s="483"/>
      <c r="CQ5" s="484" t="s">
        <v>2</v>
      </c>
      <c r="CR5" s="8"/>
      <c r="CS5" s="8"/>
      <c r="CV5" s="9"/>
    </row>
    <row r="6" spans="1:100" s="1" customFormat="1" ht="10.5" customHeight="1" x14ac:dyDescent="0.15">
      <c r="A6" s="15"/>
      <c r="B6" s="15"/>
      <c r="C6" s="15"/>
      <c r="D6" s="15"/>
      <c r="E6" s="15"/>
      <c r="F6" s="15"/>
      <c r="G6" s="15"/>
      <c r="H6" s="15"/>
      <c r="I6" s="15"/>
      <c r="J6" s="15"/>
      <c r="K6" s="15"/>
      <c r="L6" s="15"/>
      <c r="M6" s="15"/>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c r="AO6" s="473"/>
      <c r="AP6" s="473"/>
      <c r="AQ6" s="473"/>
      <c r="AR6" s="17"/>
      <c r="AS6" s="24"/>
      <c r="AT6" s="476"/>
      <c r="AU6" s="477"/>
      <c r="AV6" s="23"/>
      <c r="AW6" s="480"/>
      <c r="AX6" s="480"/>
      <c r="AY6" s="480"/>
      <c r="AZ6" s="480"/>
      <c r="BA6" s="480"/>
      <c r="BB6" s="480"/>
      <c r="BC6" s="15"/>
      <c r="BD6" s="18"/>
      <c r="BE6" s="17"/>
      <c r="BF6" s="17"/>
      <c r="BG6" s="490"/>
      <c r="BH6" s="490"/>
      <c r="BI6" s="490"/>
      <c r="BJ6" s="490"/>
      <c r="BK6" s="490"/>
      <c r="BL6" s="490"/>
      <c r="BM6" s="490"/>
      <c r="BN6" s="490"/>
      <c r="BO6" s="490"/>
      <c r="BP6" s="490"/>
      <c r="BQ6" s="490"/>
      <c r="BR6" s="490"/>
      <c r="BS6" s="490"/>
      <c r="BT6" s="490"/>
      <c r="BU6" s="490"/>
      <c r="BV6" s="490"/>
      <c r="BW6" s="490"/>
      <c r="BX6" s="490"/>
      <c r="BY6" s="490"/>
      <c r="BZ6" s="490"/>
      <c r="CA6" s="490"/>
      <c r="CB6" s="490"/>
      <c r="CC6" s="490"/>
      <c r="CD6" s="490"/>
      <c r="CE6" s="490"/>
      <c r="CF6" s="490"/>
      <c r="CG6" s="490"/>
      <c r="CH6" s="490"/>
      <c r="CI6" s="490"/>
      <c r="CJ6" s="490"/>
      <c r="CP6" s="483"/>
      <c r="CQ6" s="484"/>
      <c r="CR6" s="8"/>
      <c r="CS6" s="8"/>
      <c r="CV6" s="9"/>
    </row>
    <row r="7" spans="1:100" s="1" customFormat="1" ht="10.5" customHeight="1" x14ac:dyDescent="0.15">
      <c r="A7" s="15"/>
      <c r="B7" s="15"/>
      <c r="C7" s="15"/>
      <c r="D7" s="15"/>
      <c r="E7" s="15"/>
      <c r="F7" s="15"/>
      <c r="G7" s="15"/>
      <c r="H7" s="15"/>
      <c r="I7" s="15"/>
      <c r="J7" s="25"/>
      <c r="K7" s="15"/>
      <c r="L7" s="15"/>
      <c r="M7" s="15"/>
      <c r="N7" s="473"/>
      <c r="O7" s="473"/>
      <c r="P7" s="473"/>
      <c r="Q7" s="473"/>
      <c r="R7" s="473"/>
      <c r="S7" s="473"/>
      <c r="T7" s="473"/>
      <c r="U7" s="473"/>
      <c r="V7" s="473"/>
      <c r="W7" s="473"/>
      <c r="X7" s="473"/>
      <c r="Y7" s="473"/>
      <c r="Z7" s="473"/>
      <c r="AA7" s="473"/>
      <c r="AB7" s="473"/>
      <c r="AC7" s="473"/>
      <c r="AD7" s="473"/>
      <c r="AE7" s="473"/>
      <c r="AF7" s="473"/>
      <c r="AG7" s="473"/>
      <c r="AH7" s="473"/>
      <c r="AI7" s="473"/>
      <c r="AJ7" s="473"/>
      <c r="AK7" s="473"/>
      <c r="AL7" s="473"/>
      <c r="AM7" s="473"/>
      <c r="AN7" s="473"/>
      <c r="AO7" s="473"/>
      <c r="AP7" s="473"/>
      <c r="AQ7" s="473"/>
      <c r="AR7" s="17"/>
      <c r="AS7" s="24"/>
      <c r="AT7" s="476"/>
      <c r="AU7" s="477"/>
      <c r="AV7" s="23">
        <v>436</v>
      </c>
      <c r="AW7" s="481"/>
      <c r="AX7" s="481"/>
      <c r="AY7" s="481"/>
      <c r="AZ7" s="481"/>
      <c r="BA7" s="481"/>
      <c r="BB7" s="481"/>
      <c r="BC7" s="485" t="s">
        <v>3</v>
      </c>
      <c r="BD7" s="486"/>
      <c r="BE7" s="17"/>
      <c r="BF7" s="17"/>
      <c r="BG7" s="17"/>
      <c r="BH7" s="17"/>
      <c r="BI7" s="17"/>
      <c r="BJ7" s="489" t="str">
        <f>TRIM(A14)&amp;"　行"</f>
        <v>J-POWERグループ生協　行</v>
      </c>
      <c r="BK7" s="489"/>
      <c r="BL7" s="489"/>
      <c r="BM7" s="489"/>
      <c r="BN7" s="489"/>
      <c r="BO7" s="489"/>
      <c r="BP7" s="489"/>
      <c r="BQ7" s="489"/>
      <c r="BR7" s="489"/>
      <c r="BS7" s="489"/>
      <c r="BT7" s="489"/>
      <c r="BU7" s="489"/>
      <c r="BV7" s="489"/>
      <c r="BW7" s="489"/>
      <c r="BX7" s="489"/>
      <c r="BY7" s="489"/>
      <c r="BZ7" s="489"/>
      <c r="CA7" s="489"/>
      <c r="CB7" s="489"/>
      <c r="CC7" s="489"/>
      <c r="CD7" s="489"/>
      <c r="CE7" s="489"/>
      <c r="CF7" s="489"/>
      <c r="CG7" s="489"/>
      <c r="CH7" s="489"/>
      <c r="CI7" s="489"/>
      <c r="CJ7" s="489"/>
      <c r="CP7" s="447" t="s">
        <v>4</v>
      </c>
      <c r="CQ7" s="446" t="s">
        <v>5</v>
      </c>
      <c r="CR7" s="8"/>
      <c r="CS7" s="8"/>
      <c r="CV7" s="9"/>
    </row>
    <row r="8" spans="1:100" s="1" customFormat="1" ht="10.5" customHeight="1" thickBot="1" x14ac:dyDescent="0.2">
      <c r="A8" s="15"/>
      <c r="B8" s="26"/>
      <c r="C8" s="15"/>
      <c r="D8" s="15"/>
      <c r="E8" s="15"/>
      <c r="F8" s="15"/>
      <c r="G8" s="15"/>
      <c r="H8" s="15"/>
      <c r="I8" s="15"/>
      <c r="J8" s="25"/>
      <c r="K8" s="15"/>
      <c r="L8" s="15"/>
      <c r="M8" s="15"/>
      <c r="N8" s="473"/>
      <c r="O8" s="473"/>
      <c r="P8" s="473"/>
      <c r="Q8" s="473"/>
      <c r="R8" s="473"/>
      <c r="S8" s="473"/>
      <c r="T8" s="473"/>
      <c r="U8" s="473"/>
      <c r="V8" s="473"/>
      <c r="W8" s="473"/>
      <c r="X8" s="473"/>
      <c r="Y8" s="473"/>
      <c r="Z8" s="473"/>
      <c r="AA8" s="473"/>
      <c r="AB8" s="473"/>
      <c r="AC8" s="473"/>
      <c r="AD8" s="473"/>
      <c r="AE8" s="473"/>
      <c r="AF8" s="473"/>
      <c r="AG8" s="473"/>
      <c r="AH8" s="473"/>
      <c r="AI8" s="473"/>
      <c r="AJ8" s="473"/>
      <c r="AK8" s="473"/>
      <c r="AL8" s="473"/>
      <c r="AM8" s="473"/>
      <c r="AN8" s="473"/>
      <c r="AO8" s="473"/>
      <c r="AP8" s="473"/>
      <c r="AQ8" s="473"/>
      <c r="AR8" s="27"/>
      <c r="AS8" s="28"/>
      <c r="AT8" s="478"/>
      <c r="AU8" s="479"/>
      <c r="AV8" s="29"/>
      <c r="AW8" s="482"/>
      <c r="AX8" s="482"/>
      <c r="AY8" s="482"/>
      <c r="AZ8" s="482"/>
      <c r="BA8" s="482"/>
      <c r="BB8" s="482"/>
      <c r="BC8" s="487"/>
      <c r="BD8" s="488"/>
      <c r="BE8" s="27"/>
      <c r="BF8" s="27"/>
      <c r="BG8" s="27"/>
      <c r="BH8" s="27"/>
      <c r="BI8" s="27"/>
      <c r="BJ8" s="489"/>
      <c r="BK8" s="489"/>
      <c r="BL8" s="489"/>
      <c r="BM8" s="489"/>
      <c r="BN8" s="489"/>
      <c r="BO8" s="489"/>
      <c r="BP8" s="489"/>
      <c r="BQ8" s="489"/>
      <c r="BR8" s="489"/>
      <c r="BS8" s="489"/>
      <c r="BT8" s="489"/>
      <c r="BU8" s="489"/>
      <c r="BV8" s="489"/>
      <c r="BW8" s="489"/>
      <c r="BX8" s="489"/>
      <c r="BY8" s="489"/>
      <c r="BZ8" s="489"/>
      <c r="CA8" s="489"/>
      <c r="CB8" s="489"/>
      <c r="CC8" s="489"/>
      <c r="CD8" s="489"/>
      <c r="CE8" s="489"/>
      <c r="CF8" s="489"/>
      <c r="CG8" s="489"/>
      <c r="CH8" s="489"/>
      <c r="CI8" s="489"/>
      <c r="CJ8" s="489"/>
      <c r="CP8" s="447"/>
      <c r="CQ8" s="446"/>
      <c r="CR8" s="8"/>
      <c r="CS8" s="8"/>
      <c r="CV8" s="9"/>
    </row>
    <row r="9" spans="1:100" s="1" customFormat="1" ht="10.5" customHeight="1" thickBot="1" x14ac:dyDescent="0.2">
      <c r="A9" s="15"/>
      <c r="B9" s="30"/>
      <c r="C9" s="15"/>
      <c r="D9" s="15"/>
      <c r="E9" s="15"/>
      <c r="F9" s="15"/>
      <c r="G9" s="15"/>
      <c r="H9" s="15"/>
      <c r="I9" s="15"/>
      <c r="J9" s="25"/>
      <c r="K9" s="15"/>
      <c r="L9" s="15"/>
      <c r="M9" s="15"/>
      <c r="N9" s="16"/>
      <c r="O9" s="16"/>
      <c r="P9" s="16"/>
      <c r="Q9" s="16"/>
      <c r="R9" s="16"/>
      <c r="S9" s="16"/>
      <c r="T9" s="16"/>
      <c r="U9" s="16"/>
      <c r="V9" s="16"/>
      <c r="W9" s="16"/>
      <c r="X9" s="16"/>
      <c r="Y9" s="16"/>
      <c r="Z9" s="16"/>
      <c r="AA9" s="16"/>
      <c r="AB9" s="16"/>
      <c r="AC9" s="16"/>
      <c r="AD9" s="16"/>
      <c r="AE9" s="16"/>
      <c r="AF9" s="15"/>
      <c r="AG9" s="15"/>
      <c r="AH9" s="15"/>
      <c r="AI9" s="31"/>
      <c r="AJ9" s="31"/>
      <c r="AK9" s="31"/>
      <c r="AL9" s="31"/>
      <c r="AM9" s="31"/>
      <c r="AN9" s="17"/>
      <c r="AO9" s="17"/>
      <c r="AP9" s="17"/>
      <c r="AQ9" s="32"/>
      <c r="AR9" s="32"/>
      <c r="AS9" s="32"/>
      <c r="AT9" s="32"/>
      <c r="AU9" s="32"/>
      <c r="AV9" s="32"/>
      <c r="AW9" s="32"/>
      <c r="AX9" s="32"/>
      <c r="AY9" s="32"/>
      <c r="AZ9" s="32"/>
      <c r="BA9" s="32"/>
      <c r="BB9" s="32"/>
      <c r="BC9" s="32"/>
      <c r="BD9" s="32"/>
      <c r="BE9" s="32"/>
      <c r="BF9" s="32"/>
      <c r="BG9" s="32"/>
      <c r="BH9" s="32"/>
      <c r="BI9" s="32"/>
      <c r="BJ9" s="32"/>
      <c r="BK9" s="32"/>
      <c r="BL9" s="17"/>
      <c r="BM9" s="17"/>
      <c r="BN9" s="15"/>
      <c r="BO9" s="15"/>
      <c r="BP9" s="15"/>
      <c r="BQ9" s="15"/>
      <c r="BR9" s="15"/>
      <c r="BS9" s="15"/>
      <c r="BT9" s="15"/>
      <c r="BU9" s="15"/>
      <c r="BV9" s="15"/>
      <c r="BW9" s="15"/>
      <c r="BX9" s="15"/>
      <c r="BY9" s="15"/>
      <c r="BZ9" s="15"/>
      <c r="CA9" s="15"/>
      <c r="CB9" s="15"/>
      <c r="CC9" s="15"/>
      <c r="CD9" s="15"/>
      <c r="CE9" s="15"/>
      <c r="CF9" s="15"/>
      <c r="CG9" s="15"/>
      <c r="CH9" s="15"/>
      <c r="CI9" s="15"/>
      <c r="CJ9" s="15"/>
      <c r="CP9" s="447" t="s">
        <v>6</v>
      </c>
      <c r="CQ9" s="446" t="s">
        <v>89</v>
      </c>
      <c r="CR9" s="8"/>
      <c r="CS9" s="8"/>
      <c r="CV9" s="9"/>
    </row>
    <row r="10" spans="1:100" ht="10.5" customHeight="1" thickTop="1" x14ac:dyDescent="0.15">
      <c r="A10" s="448" t="s">
        <v>7</v>
      </c>
      <c r="B10" s="449"/>
      <c r="C10" s="449"/>
      <c r="D10" s="449"/>
      <c r="E10" s="449"/>
      <c r="F10" s="449"/>
      <c r="G10" s="449"/>
      <c r="H10" s="449"/>
      <c r="I10" s="449"/>
      <c r="J10" s="449"/>
      <c r="K10" s="449"/>
      <c r="L10" s="449"/>
      <c r="M10" s="449"/>
      <c r="N10" s="449"/>
      <c r="O10" s="449"/>
      <c r="P10" s="449"/>
      <c r="Q10" s="449"/>
      <c r="R10" s="449"/>
      <c r="S10" s="450"/>
      <c r="T10" s="33"/>
      <c r="U10" s="454" t="s">
        <v>8</v>
      </c>
      <c r="V10" s="455"/>
      <c r="W10" s="34"/>
      <c r="X10" s="34"/>
      <c r="Y10" s="34"/>
      <c r="Z10" s="34"/>
      <c r="AA10" s="34"/>
      <c r="AB10" s="34"/>
      <c r="AC10" s="34"/>
      <c r="AD10" s="34"/>
      <c r="AE10" s="34"/>
      <c r="AF10" s="34"/>
      <c r="AG10" s="34"/>
      <c r="AH10" s="34"/>
      <c r="AI10" s="34"/>
      <c r="AJ10" s="34"/>
      <c r="AK10" s="35"/>
      <c r="AL10" s="35"/>
      <c r="AM10" s="35"/>
      <c r="AN10" s="36"/>
      <c r="AO10" s="36"/>
      <c r="AP10" s="36"/>
      <c r="AQ10" s="36"/>
      <c r="AR10" s="36"/>
      <c r="AS10" s="36"/>
      <c r="AT10" s="35"/>
      <c r="AU10" s="35"/>
      <c r="AV10" s="37"/>
      <c r="AW10" s="37"/>
      <c r="AX10" s="37"/>
      <c r="AY10" s="37"/>
      <c r="AZ10" s="37"/>
      <c r="BA10" s="37"/>
      <c r="BB10" s="37"/>
      <c r="BC10" s="37"/>
      <c r="BD10" s="37"/>
      <c r="BE10" s="37"/>
      <c r="BF10" s="37"/>
      <c r="BG10" s="37"/>
      <c r="BH10" s="37"/>
      <c r="BI10" s="37"/>
      <c r="BJ10" s="37"/>
      <c r="BK10" s="35"/>
      <c r="BL10" s="35"/>
      <c r="BM10" s="35"/>
      <c r="BN10" s="35"/>
      <c r="BO10" s="35"/>
      <c r="BP10" s="35"/>
      <c r="BQ10" s="35"/>
      <c r="BR10" s="35"/>
      <c r="BS10" s="35"/>
      <c r="BT10" s="35"/>
      <c r="BU10" s="35"/>
      <c r="BV10" s="38"/>
      <c r="BY10" s="460" t="s">
        <v>9</v>
      </c>
      <c r="BZ10" s="461"/>
      <c r="CA10" s="461"/>
      <c r="CB10" s="461"/>
      <c r="CC10" s="461"/>
      <c r="CD10" s="461"/>
      <c r="CE10" s="461"/>
      <c r="CF10" s="461"/>
      <c r="CG10" s="461"/>
      <c r="CH10" s="461"/>
      <c r="CI10" s="461"/>
      <c r="CJ10" s="40"/>
      <c r="CP10" s="447"/>
      <c r="CQ10" s="446"/>
    </row>
    <row r="11" spans="1:100" ht="10.5" customHeight="1" x14ac:dyDescent="0.15">
      <c r="A11" s="451"/>
      <c r="B11" s="452"/>
      <c r="C11" s="452"/>
      <c r="D11" s="452"/>
      <c r="E11" s="452"/>
      <c r="F11" s="452"/>
      <c r="G11" s="452"/>
      <c r="H11" s="452"/>
      <c r="I11" s="452"/>
      <c r="J11" s="452"/>
      <c r="K11" s="452"/>
      <c r="L11" s="452"/>
      <c r="M11" s="452"/>
      <c r="N11" s="452"/>
      <c r="O11" s="452"/>
      <c r="P11" s="452"/>
      <c r="Q11" s="452"/>
      <c r="R11" s="452"/>
      <c r="S11" s="453"/>
      <c r="T11" s="33"/>
      <c r="U11" s="456"/>
      <c r="V11" s="457"/>
      <c r="W11" s="41"/>
      <c r="X11" s="464" t="s">
        <v>10</v>
      </c>
      <c r="Y11" s="465"/>
      <c r="Z11" s="466" t="s">
        <v>11</v>
      </c>
      <c r="AA11" s="467"/>
      <c r="AB11" s="467"/>
      <c r="AC11" s="467"/>
      <c r="AD11" s="467"/>
      <c r="AE11" s="467"/>
      <c r="AF11" s="467"/>
      <c r="AG11" s="467"/>
      <c r="AH11" s="467"/>
      <c r="AI11" s="467"/>
      <c r="AJ11" s="467"/>
      <c r="AK11" s="467"/>
      <c r="AL11" s="467"/>
      <c r="AM11" s="467"/>
      <c r="AN11" s="467"/>
      <c r="AO11" s="468"/>
      <c r="AP11" s="42"/>
      <c r="AQ11" s="42"/>
      <c r="AR11" s="42"/>
      <c r="AS11" s="42"/>
      <c r="AT11" s="43"/>
      <c r="AU11" s="43"/>
      <c r="AV11" s="44"/>
      <c r="AW11" s="44"/>
      <c r="AX11" s="44"/>
      <c r="AY11" s="44"/>
      <c r="AZ11" s="44"/>
      <c r="BA11" s="44"/>
      <c r="BB11" s="44"/>
      <c r="BC11" s="44"/>
      <c r="BD11" s="44"/>
      <c r="BE11" s="44"/>
      <c r="BF11" s="44"/>
      <c r="BG11" s="44"/>
      <c r="BH11" s="44"/>
      <c r="BI11" s="44"/>
      <c r="BJ11" s="44"/>
      <c r="BK11" s="43"/>
      <c r="BL11" s="43"/>
      <c r="BM11" s="43"/>
      <c r="BN11" s="43"/>
      <c r="BO11" s="43"/>
      <c r="BP11" s="43"/>
      <c r="BQ11" s="43"/>
      <c r="BR11" s="43"/>
      <c r="BS11" s="43"/>
      <c r="BT11" s="43"/>
      <c r="BU11" s="43"/>
      <c r="BV11" s="45"/>
      <c r="BY11" s="462"/>
      <c r="BZ11" s="463"/>
      <c r="CA11" s="463"/>
      <c r="CB11" s="463"/>
      <c r="CC11" s="463"/>
      <c r="CD11" s="463"/>
      <c r="CE11" s="463"/>
      <c r="CF11" s="463"/>
      <c r="CG11" s="463"/>
      <c r="CH11" s="463"/>
      <c r="CI11" s="463"/>
      <c r="CJ11" s="46"/>
      <c r="CP11" s="472" t="s">
        <v>12</v>
      </c>
      <c r="CQ11" s="446" t="s">
        <v>13</v>
      </c>
    </row>
    <row r="12" spans="1:100" ht="10.5" customHeight="1" x14ac:dyDescent="0.15">
      <c r="A12" s="534" t="s">
        <v>14</v>
      </c>
      <c r="B12" s="535"/>
      <c r="C12" s="535"/>
      <c r="D12" s="535"/>
      <c r="E12" s="536"/>
      <c r="F12" s="540" t="str">
        <f ca="1">YEAR(TODAY())&amp;"年"</f>
        <v>2025年</v>
      </c>
      <c r="G12" s="535"/>
      <c r="H12" s="535"/>
      <c r="I12" s="535"/>
      <c r="J12" s="542"/>
      <c r="K12" s="542"/>
      <c r="L12" s="542"/>
      <c r="M12" s="544" t="s">
        <v>15</v>
      </c>
      <c r="N12" s="544"/>
      <c r="O12" s="542"/>
      <c r="P12" s="542"/>
      <c r="Q12" s="542"/>
      <c r="R12" s="544" t="s">
        <v>16</v>
      </c>
      <c r="S12" s="546"/>
      <c r="T12" s="47"/>
      <c r="U12" s="456"/>
      <c r="V12" s="457"/>
      <c r="W12" s="48"/>
      <c r="X12" s="464"/>
      <c r="Y12" s="465"/>
      <c r="Z12" s="469"/>
      <c r="AA12" s="470"/>
      <c r="AB12" s="470"/>
      <c r="AC12" s="470"/>
      <c r="AD12" s="470"/>
      <c r="AE12" s="470"/>
      <c r="AF12" s="470"/>
      <c r="AG12" s="470"/>
      <c r="AH12" s="470"/>
      <c r="AI12" s="470"/>
      <c r="AJ12" s="470"/>
      <c r="AK12" s="470"/>
      <c r="AL12" s="470"/>
      <c r="AM12" s="470"/>
      <c r="AN12" s="470"/>
      <c r="AO12" s="471"/>
      <c r="AP12" s="42"/>
      <c r="AQ12" s="42"/>
      <c r="AR12" s="42"/>
      <c r="AS12" s="42"/>
      <c r="AT12" s="43"/>
      <c r="AU12" s="43"/>
      <c r="AV12" s="49"/>
      <c r="AW12" s="49"/>
      <c r="AX12" s="49"/>
      <c r="AY12" s="49"/>
      <c r="AZ12" s="49"/>
      <c r="BA12" s="49"/>
      <c r="BB12" s="49"/>
      <c r="BC12" s="49"/>
      <c r="BD12" s="49"/>
      <c r="BE12" s="49"/>
      <c r="BF12" s="49"/>
      <c r="BG12" s="49"/>
      <c r="BH12" s="49"/>
      <c r="BI12" s="49"/>
      <c r="BJ12" s="49"/>
      <c r="BK12" s="43"/>
      <c r="BL12" s="43"/>
      <c r="BM12" s="43"/>
      <c r="BN12" s="43"/>
      <c r="BO12" s="43"/>
      <c r="BP12" s="43"/>
      <c r="BQ12" s="43"/>
      <c r="BR12" s="43"/>
      <c r="BS12" s="43"/>
      <c r="BT12" s="43"/>
      <c r="BU12" s="43"/>
      <c r="BV12" s="45"/>
      <c r="BY12" s="50"/>
      <c r="BZ12" s="51"/>
      <c r="CA12" s="51"/>
      <c r="CB12" s="51"/>
      <c r="CJ12" s="46"/>
      <c r="CP12" s="472"/>
      <c r="CQ12" s="446"/>
    </row>
    <row r="13" spans="1:100" ht="10.5" customHeight="1" x14ac:dyDescent="0.15">
      <c r="A13" s="537"/>
      <c r="B13" s="538"/>
      <c r="C13" s="538"/>
      <c r="D13" s="538"/>
      <c r="E13" s="539"/>
      <c r="F13" s="541"/>
      <c r="G13" s="538"/>
      <c r="H13" s="538"/>
      <c r="I13" s="538"/>
      <c r="J13" s="543"/>
      <c r="K13" s="543"/>
      <c r="L13" s="543"/>
      <c r="M13" s="545"/>
      <c r="N13" s="545"/>
      <c r="O13" s="543"/>
      <c r="P13" s="543"/>
      <c r="Q13" s="543"/>
      <c r="R13" s="545"/>
      <c r="S13" s="547"/>
      <c r="T13" s="52"/>
      <c r="U13" s="456"/>
      <c r="V13" s="457"/>
      <c r="W13" s="53"/>
      <c r="X13" s="53"/>
      <c r="Y13" s="53"/>
      <c r="Z13" s="524"/>
      <c r="AA13" s="524"/>
      <c r="AB13" s="524"/>
      <c r="AC13" s="524"/>
      <c r="AD13" s="524"/>
      <c r="AE13" s="524"/>
      <c r="AF13" s="524"/>
      <c r="AG13" s="524"/>
      <c r="AH13" s="524"/>
      <c r="AI13" s="524"/>
      <c r="AJ13" s="524"/>
      <c r="AK13" s="524"/>
      <c r="AL13" s="524"/>
      <c r="AM13" s="524"/>
      <c r="AN13" s="524"/>
      <c r="AO13" s="524"/>
      <c r="AP13" s="524"/>
      <c r="AQ13" s="524"/>
      <c r="AR13" s="524"/>
      <c r="AS13" s="524"/>
      <c r="AT13" s="524"/>
      <c r="AU13" s="524"/>
      <c r="AV13" s="524"/>
      <c r="AW13" s="524"/>
      <c r="AX13" s="524"/>
      <c r="AY13" s="524"/>
      <c r="AZ13" s="524"/>
      <c r="BA13" s="524"/>
      <c r="BB13" s="524"/>
      <c r="BC13" s="524"/>
      <c r="BD13" s="524"/>
      <c r="BE13" s="524"/>
      <c r="BF13" s="524"/>
      <c r="BG13" s="524"/>
      <c r="BH13" s="524"/>
      <c r="BI13" s="524"/>
      <c r="BJ13" s="524"/>
      <c r="BK13" s="524"/>
      <c r="BL13" s="524"/>
      <c r="BM13" s="524"/>
      <c r="BN13" s="524"/>
      <c r="BO13" s="524"/>
      <c r="BP13" s="524"/>
      <c r="BQ13" s="524"/>
      <c r="BR13" s="524"/>
      <c r="BS13" s="524"/>
      <c r="BT13" s="524"/>
      <c r="BU13" s="524"/>
      <c r="BV13" s="525"/>
      <c r="BY13" s="50"/>
      <c r="BZ13" s="51"/>
      <c r="CA13" s="51"/>
      <c r="CB13" s="51"/>
      <c r="CJ13" s="46"/>
      <c r="CP13" s="472" t="s">
        <v>17</v>
      </c>
      <c r="CQ13" s="446" t="s">
        <v>18</v>
      </c>
    </row>
    <row r="14" spans="1:100" ht="10.5" customHeight="1" x14ac:dyDescent="0.15">
      <c r="A14" s="528" t="str">
        <f>IF(CQ9="","",CQ9)</f>
        <v>J-POWERグループ生協</v>
      </c>
      <c r="B14" s="529"/>
      <c r="C14" s="529"/>
      <c r="D14" s="529"/>
      <c r="E14" s="529"/>
      <c r="F14" s="529"/>
      <c r="G14" s="529"/>
      <c r="H14" s="529"/>
      <c r="I14" s="529"/>
      <c r="J14" s="529"/>
      <c r="K14" s="529"/>
      <c r="L14" s="529"/>
      <c r="M14" s="529"/>
      <c r="N14" s="529"/>
      <c r="O14" s="529"/>
      <c r="P14" s="529"/>
      <c r="Q14" s="529"/>
      <c r="R14" s="529"/>
      <c r="S14" s="530"/>
      <c r="T14" s="52"/>
      <c r="U14" s="456"/>
      <c r="V14" s="457"/>
      <c r="W14" s="53"/>
      <c r="X14" s="53"/>
      <c r="Y14" s="53"/>
      <c r="Z14" s="524"/>
      <c r="AA14" s="524"/>
      <c r="AB14" s="524"/>
      <c r="AC14" s="524"/>
      <c r="AD14" s="524"/>
      <c r="AE14" s="524"/>
      <c r="AF14" s="524"/>
      <c r="AG14" s="524"/>
      <c r="AH14" s="524"/>
      <c r="AI14" s="524"/>
      <c r="AJ14" s="524"/>
      <c r="AK14" s="524"/>
      <c r="AL14" s="524"/>
      <c r="AM14" s="524"/>
      <c r="AN14" s="524"/>
      <c r="AO14" s="524"/>
      <c r="AP14" s="524"/>
      <c r="AQ14" s="524"/>
      <c r="AR14" s="524"/>
      <c r="AS14" s="524"/>
      <c r="AT14" s="524"/>
      <c r="AU14" s="524"/>
      <c r="AV14" s="524"/>
      <c r="AW14" s="524"/>
      <c r="AX14" s="524"/>
      <c r="AY14" s="524"/>
      <c r="AZ14" s="524"/>
      <c r="BA14" s="524"/>
      <c r="BB14" s="524"/>
      <c r="BC14" s="524"/>
      <c r="BD14" s="524"/>
      <c r="BE14" s="524"/>
      <c r="BF14" s="524"/>
      <c r="BG14" s="524"/>
      <c r="BH14" s="524"/>
      <c r="BI14" s="524"/>
      <c r="BJ14" s="524"/>
      <c r="BK14" s="524"/>
      <c r="BL14" s="524"/>
      <c r="BM14" s="524"/>
      <c r="BN14" s="524"/>
      <c r="BO14" s="524"/>
      <c r="BP14" s="524"/>
      <c r="BQ14" s="524"/>
      <c r="BR14" s="524"/>
      <c r="BS14" s="524"/>
      <c r="BT14" s="524"/>
      <c r="BU14" s="524"/>
      <c r="BV14" s="525"/>
      <c r="BY14" s="54"/>
      <c r="CJ14" s="46"/>
      <c r="CP14" s="472"/>
      <c r="CQ14" s="446"/>
    </row>
    <row r="15" spans="1:100" ht="10.5" customHeight="1" x14ac:dyDescent="0.15">
      <c r="A15" s="531"/>
      <c r="B15" s="532"/>
      <c r="C15" s="532"/>
      <c r="D15" s="532"/>
      <c r="E15" s="532"/>
      <c r="F15" s="532"/>
      <c r="G15" s="532"/>
      <c r="H15" s="532"/>
      <c r="I15" s="532"/>
      <c r="J15" s="532"/>
      <c r="K15" s="532"/>
      <c r="L15" s="532"/>
      <c r="M15" s="532"/>
      <c r="N15" s="532"/>
      <c r="O15" s="532"/>
      <c r="P15" s="532"/>
      <c r="Q15" s="532"/>
      <c r="R15" s="532"/>
      <c r="S15" s="533"/>
      <c r="T15" s="52"/>
      <c r="U15" s="456"/>
      <c r="V15" s="457"/>
      <c r="W15" s="53"/>
      <c r="X15" s="53"/>
      <c r="Y15" s="53"/>
      <c r="Z15" s="524"/>
      <c r="AA15" s="524"/>
      <c r="AB15" s="524"/>
      <c r="AC15" s="524"/>
      <c r="AD15" s="524"/>
      <c r="AE15" s="524"/>
      <c r="AF15" s="524"/>
      <c r="AG15" s="524"/>
      <c r="AH15" s="524"/>
      <c r="AI15" s="524"/>
      <c r="AJ15" s="524"/>
      <c r="AK15" s="524"/>
      <c r="AL15" s="524"/>
      <c r="AM15" s="524"/>
      <c r="AN15" s="524"/>
      <c r="AO15" s="524"/>
      <c r="AP15" s="524"/>
      <c r="AQ15" s="524"/>
      <c r="AR15" s="524"/>
      <c r="AS15" s="524"/>
      <c r="AT15" s="524"/>
      <c r="AU15" s="524"/>
      <c r="AV15" s="524"/>
      <c r="AW15" s="524"/>
      <c r="AX15" s="524"/>
      <c r="AY15" s="524"/>
      <c r="AZ15" s="524"/>
      <c r="BA15" s="524"/>
      <c r="BB15" s="524"/>
      <c r="BC15" s="524"/>
      <c r="BD15" s="524"/>
      <c r="BE15" s="524"/>
      <c r="BF15" s="524"/>
      <c r="BG15" s="524"/>
      <c r="BH15" s="524"/>
      <c r="BI15" s="524"/>
      <c r="BJ15" s="524"/>
      <c r="BK15" s="524"/>
      <c r="BL15" s="524"/>
      <c r="BM15" s="524"/>
      <c r="BN15" s="524"/>
      <c r="BO15" s="524"/>
      <c r="BP15" s="524"/>
      <c r="BQ15" s="524"/>
      <c r="BR15" s="524"/>
      <c r="BS15" s="524"/>
      <c r="BT15" s="524"/>
      <c r="BU15" s="524"/>
      <c r="BV15" s="525"/>
      <c r="BY15" s="54"/>
      <c r="CJ15" s="46"/>
      <c r="CP15" s="472" t="s">
        <v>19</v>
      </c>
      <c r="CQ15" s="446" t="s">
        <v>20</v>
      </c>
      <c r="CR15" s="493" t="str">
        <f>DBCS(CQ15)</f>
        <v>０３－３５４６－９４２５</v>
      </c>
    </row>
    <row r="16" spans="1:100" ht="10.5" customHeight="1" x14ac:dyDescent="0.15">
      <c r="A16" s="531"/>
      <c r="B16" s="532"/>
      <c r="C16" s="532"/>
      <c r="D16" s="532"/>
      <c r="E16" s="532"/>
      <c r="F16" s="532"/>
      <c r="G16" s="532"/>
      <c r="H16" s="532"/>
      <c r="I16" s="532"/>
      <c r="J16" s="532"/>
      <c r="K16" s="532"/>
      <c r="L16" s="532"/>
      <c r="M16" s="532"/>
      <c r="N16" s="532"/>
      <c r="O16" s="532"/>
      <c r="P16" s="532"/>
      <c r="Q16" s="532"/>
      <c r="R16" s="532"/>
      <c r="S16" s="533"/>
      <c r="T16" s="52"/>
      <c r="U16" s="456"/>
      <c r="V16" s="457"/>
      <c r="W16" s="53"/>
      <c r="X16" s="53"/>
      <c r="Y16" s="53"/>
      <c r="Z16" s="524"/>
      <c r="AA16" s="524"/>
      <c r="AB16" s="524"/>
      <c r="AC16" s="524"/>
      <c r="AD16" s="524"/>
      <c r="AE16" s="524"/>
      <c r="AF16" s="524"/>
      <c r="AG16" s="524"/>
      <c r="AH16" s="524"/>
      <c r="AI16" s="524"/>
      <c r="AJ16" s="524"/>
      <c r="AK16" s="524"/>
      <c r="AL16" s="524"/>
      <c r="AM16" s="524"/>
      <c r="AN16" s="524"/>
      <c r="AO16" s="524"/>
      <c r="AP16" s="524"/>
      <c r="AQ16" s="524"/>
      <c r="AR16" s="524"/>
      <c r="AS16" s="524"/>
      <c r="AT16" s="524"/>
      <c r="AU16" s="524"/>
      <c r="AV16" s="524"/>
      <c r="AW16" s="524"/>
      <c r="AX16" s="524"/>
      <c r="AY16" s="524"/>
      <c r="AZ16" s="524"/>
      <c r="BA16" s="524"/>
      <c r="BB16" s="524"/>
      <c r="BC16" s="524"/>
      <c r="BD16" s="524"/>
      <c r="BE16" s="524"/>
      <c r="BF16" s="524"/>
      <c r="BG16" s="524"/>
      <c r="BH16" s="524"/>
      <c r="BI16" s="524"/>
      <c r="BJ16" s="524"/>
      <c r="BK16" s="524"/>
      <c r="BL16" s="524"/>
      <c r="BM16" s="524"/>
      <c r="BN16" s="524"/>
      <c r="BO16" s="524"/>
      <c r="BP16" s="524"/>
      <c r="BQ16" s="524"/>
      <c r="BR16" s="524"/>
      <c r="BS16" s="524"/>
      <c r="BT16" s="524"/>
      <c r="BU16" s="524"/>
      <c r="BV16" s="525"/>
      <c r="BY16" s="54"/>
      <c r="CJ16" s="46"/>
      <c r="CP16" s="472"/>
      <c r="CQ16" s="446"/>
      <c r="CR16" s="493"/>
    </row>
    <row r="17" spans="1:99" ht="10.5" customHeight="1" x14ac:dyDescent="0.15">
      <c r="A17" s="531"/>
      <c r="B17" s="532"/>
      <c r="C17" s="532"/>
      <c r="D17" s="532"/>
      <c r="E17" s="532"/>
      <c r="F17" s="532"/>
      <c r="G17" s="532"/>
      <c r="H17" s="532"/>
      <c r="I17" s="532"/>
      <c r="J17" s="532"/>
      <c r="K17" s="532"/>
      <c r="L17" s="532"/>
      <c r="M17" s="532"/>
      <c r="N17" s="532"/>
      <c r="O17" s="532"/>
      <c r="P17" s="532"/>
      <c r="Q17" s="532"/>
      <c r="R17" s="532"/>
      <c r="S17" s="533"/>
      <c r="T17" s="52"/>
      <c r="U17" s="456"/>
      <c r="V17" s="457"/>
      <c r="W17" s="53"/>
      <c r="X17" s="53"/>
      <c r="Y17" s="53"/>
      <c r="Z17" s="524"/>
      <c r="AA17" s="524"/>
      <c r="AB17" s="524"/>
      <c r="AC17" s="524"/>
      <c r="AD17" s="524"/>
      <c r="AE17" s="524"/>
      <c r="AF17" s="524"/>
      <c r="AG17" s="524"/>
      <c r="AH17" s="524"/>
      <c r="AI17" s="524"/>
      <c r="AJ17" s="524"/>
      <c r="AK17" s="524"/>
      <c r="AL17" s="524"/>
      <c r="AM17" s="524"/>
      <c r="AN17" s="524"/>
      <c r="AO17" s="524"/>
      <c r="AP17" s="524"/>
      <c r="AQ17" s="524"/>
      <c r="AR17" s="524"/>
      <c r="AS17" s="524"/>
      <c r="AT17" s="524"/>
      <c r="AU17" s="524"/>
      <c r="AV17" s="524"/>
      <c r="AW17" s="524"/>
      <c r="AX17" s="524"/>
      <c r="AY17" s="524"/>
      <c r="AZ17" s="524"/>
      <c r="BA17" s="524"/>
      <c r="BB17" s="524"/>
      <c r="BC17" s="524"/>
      <c r="BD17" s="524"/>
      <c r="BE17" s="524"/>
      <c r="BF17" s="524"/>
      <c r="BG17" s="524"/>
      <c r="BH17" s="524"/>
      <c r="BI17" s="524"/>
      <c r="BJ17" s="524"/>
      <c r="BK17" s="524"/>
      <c r="BL17" s="524"/>
      <c r="BM17" s="524"/>
      <c r="BN17" s="524"/>
      <c r="BO17" s="524"/>
      <c r="BP17" s="524"/>
      <c r="BQ17" s="524"/>
      <c r="BR17" s="524"/>
      <c r="BS17" s="524"/>
      <c r="BT17" s="524"/>
      <c r="BU17" s="524"/>
      <c r="BV17" s="525"/>
      <c r="BY17" s="54"/>
      <c r="CJ17" s="46"/>
      <c r="CP17" s="472" t="s">
        <v>21</v>
      </c>
      <c r="CQ17" s="494" t="s">
        <v>93</v>
      </c>
    </row>
    <row r="18" spans="1:99" ht="10.5" customHeight="1" x14ac:dyDescent="0.15">
      <c r="A18" s="531"/>
      <c r="B18" s="532"/>
      <c r="C18" s="532"/>
      <c r="D18" s="532"/>
      <c r="E18" s="532"/>
      <c r="F18" s="532"/>
      <c r="G18" s="532"/>
      <c r="H18" s="532"/>
      <c r="I18" s="532"/>
      <c r="J18" s="532"/>
      <c r="K18" s="532"/>
      <c r="L18" s="532"/>
      <c r="M18" s="532"/>
      <c r="N18" s="532"/>
      <c r="O18" s="532"/>
      <c r="P18" s="532"/>
      <c r="Q18" s="532"/>
      <c r="R18" s="532"/>
      <c r="S18" s="533"/>
      <c r="T18" s="52"/>
      <c r="U18" s="456"/>
      <c r="V18" s="457"/>
      <c r="W18" s="53"/>
      <c r="X18" s="53"/>
      <c r="Y18" s="53"/>
      <c r="Z18" s="524"/>
      <c r="AA18" s="524"/>
      <c r="AB18" s="524"/>
      <c r="AC18" s="524"/>
      <c r="AD18" s="524"/>
      <c r="AE18" s="524"/>
      <c r="AF18" s="524"/>
      <c r="AG18" s="524"/>
      <c r="AH18" s="524"/>
      <c r="AI18" s="524"/>
      <c r="AJ18" s="524"/>
      <c r="AK18" s="524"/>
      <c r="AL18" s="524"/>
      <c r="AM18" s="524"/>
      <c r="AN18" s="524"/>
      <c r="AO18" s="524"/>
      <c r="AP18" s="524"/>
      <c r="AQ18" s="524"/>
      <c r="AR18" s="524"/>
      <c r="AS18" s="524"/>
      <c r="AT18" s="524"/>
      <c r="AU18" s="524"/>
      <c r="AV18" s="524"/>
      <c r="AW18" s="524"/>
      <c r="AX18" s="524"/>
      <c r="AY18" s="524"/>
      <c r="AZ18" s="524"/>
      <c r="BA18" s="524"/>
      <c r="BB18" s="524"/>
      <c r="BC18" s="524"/>
      <c r="BD18" s="524"/>
      <c r="BE18" s="524"/>
      <c r="BF18" s="524"/>
      <c r="BG18" s="524"/>
      <c r="BH18" s="524"/>
      <c r="BI18" s="524"/>
      <c r="BJ18" s="524"/>
      <c r="BK18" s="524"/>
      <c r="BL18" s="524"/>
      <c r="BM18" s="524"/>
      <c r="BN18" s="524"/>
      <c r="BO18" s="524"/>
      <c r="BP18" s="524"/>
      <c r="BQ18" s="524"/>
      <c r="BR18" s="524"/>
      <c r="BS18" s="524"/>
      <c r="BT18" s="524"/>
      <c r="BU18" s="524"/>
      <c r="BV18" s="525"/>
      <c r="BY18" s="54"/>
      <c r="CJ18" s="46"/>
      <c r="CP18" s="472"/>
      <c r="CQ18" s="494"/>
    </row>
    <row r="19" spans="1:99" ht="10.5" customHeight="1" thickBot="1" x14ac:dyDescent="0.2">
      <c r="A19" s="495" t="s">
        <v>22</v>
      </c>
      <c r="B19" s="496"/>
      <c r="C19" s="496"/>
      <c r="D19" s="496"/>
      <c r="E19" s="497"/>
      <c r="F19" s="504"/>
      <c r="G19" s="504"/>
      <c r="H19" s="504"/>
      <c r="I19" s="504"/>
      <c r="J19" s="504"/>
      <c r="K19" s="504"/>
      <c r="L19" s="504"/>
      <c r="M19" s="504"/>
      <c r="N19" s="504"/>
      <c r="O19" s="504"/>
      <c r="P19" s="504"/>
      <c r="Q19" s="504"/>
      <c r="R19" s="504"/>
      <c r="S19" s="505"/>
      <c r="T19" s="52"/>
      <c r="U19" s="456"/>
      <c r="V19" s="457"/>
      <c r="W19" s="53"/>
      <c r="X19" s="53"/>
      <c r="Y19" s="53"/>
      <c r="Z19" s="526"/>
      <c r="AA19" s="526"/>
      <c r="AB19" s="526"/>
      <c r="AC19" s="526"/>
      <c r="AD19" s="526"/>
      <c r="AE19" s="526"/>
      <c r="AF19" s="526"/>
      <c r="AG19" s="526"/>
      <c r="AH19" s="526"/>
      <c r="AI19" s="526"/>
      <c r="AJ19" s="526"/>
      <c r="AK19" s="526"/>
      <c r="AL19" s="526"/>
      <c r="AM19" s="526"/>
      <c r="AN19" s="526"/>
      <c r="AO19" s="526"/>
      <c r="AP19" s="526"/>
      <c r="AQ19" s="526"/>
      <c r="AR19" s="526"/>
      <c r="AS19" s="526"/>
      <c r="AT19" s="526"/>
      <c r="AU19" s="526"/>
      <c r="AV19" s="526"/>
      <c r="AW19" s="526"/>
      <c r="AX19" s="526"/>
      <c r="AY19" s="526"/>
      <c r="AZ19" s="526"/>
      <c r="BA19" s="526"/>
      <c r="BB19" s="526"/>
      <c r="BC19" s="526"/>
      <c r="BD19" s="526"/>
      <c r="BE19" s="526"/>
      <c r="BF19" s="526"/>
      <c r="BG19" s="526"/>
      <c r="BH19" s="526"/>
      <c r="BI19" s="526"/>
      <c r="BJ19" s="526"/>
      <c r="BK19" s="526"/>
      <c r="BL19" s="526"/>
      <c r="BM19" s="526"/>
      <c r="BN19" s="526"/>
      <c r="BO19" s="526"/>
      <c r="BP19" s="526"/>
      <c r="BQ19" s="526"/>
      <c r="BR19" s="526"/>
      <c r="BS19" s="526"/>
      <c r="BT19" s="526"/>
      <c r="BU19" s="526"/>
      <c r="BV19" s="527"/>
      <c r="BY19" s="54"/>
      <c r="CJ19" s="46"/>
      <c r="CQ19" s="491" t="s">
        <v>92</v>
      </c>
    </row>
    <row r="20" spans="1:99" ht="10.5" customHeight="1" x14ac:dyDescent="0.15">
      <c r="A20" s="498"/>
      <c r="B20" s="499"/>
      <c r="C20" s="499"/>
      <c r="D20" s="499"/>
      <c r="E20" s="500"/>
      <c r="F20" s="506"/>
      <c r="G20" s="506"/>
      <c r="H20" s="506"/>
      <c r="I20" s="506"/>
      <c r="J20" s="506"/>
      <c r="K20" s="506"/>
      <c r="L20" s="506"/>
      <c r="M20" s="506"/>
      <c r="N20" s="506"/>
      <c r="O20" s="506"/>
      <c r="P20" s="506"/>
      <c r="Q20" s="506"/>
      <c r="R20" s="506"/>
      <c r="S20" s="507"/>
      <c r="U20" s="456"/>
      <c r="V20" s="457"/>
      <c r="W20" s="510" t="s">
        <v>23</v>
      </c>
      <c r="X20" s="511"/>
      <c r="Y20" s="511"/>
      <c r="Z20" s="514"/>
      <c r="AA20" s="514"/>
      <c r="AB20" s="514"/>
      <c r="AC20" s="514"/>
      <c r="AD20" s="514"/>
      <c r="AE20" s="514"/>
      <c r="AF20" s="514"/>
      <c r="AG20" s="514"/>
      <c r="AH20" s="514"/>
      <c r="AI20" s="514"/>
      <c r="AJ20" s="514"/>
      <c r="AK20" s="514"/>
      <c r="AL20" s="514"/>
      <c r="AM20" s="514"/>
      <c r="AN20" s="514"/>
      <c r="AO20" s="514"/>
      <c r="AP20" s="514"/>
      <c r="AQ20" s="514"/>
      <c r="AR20" s="514"/>
      <c r="AS20" s="514"/>
      <c r="AT20" s="514"/>
      <c r="AU20" s="514"/>
      <c r="AV20" s="514"/>
      <c r="AW20" s="514"/>
      <c r="AX20" s="514"/>
      <c r="AY20" s="514"/>
      <c r="AZ20" s="514"/>
      <c r="BA20" s="514"/>
      <c r="BB20" s="514"/>
      <c r="BC20" s="514"/>
      <c r="BD20" s="514"/>
      <c r="BE20" s="514"/>
      <c r="BF20" s="514"/>
      <c r="BG20" s="514"/>
      <c r="BH20" s="514"/>
      <c r="BI20" s="514"/>
      <c r="BJ20" s="514"/>
      <c r="BK20" s="514"/>
      <c r="BL20" s="514"/>
      <c r="BM20" s="514"/>
      <c r="BN20" s="514"/>
      <c r="BO20" s="514"/>
      <c r="BP20" s="514"/>
      <c r="BQ20" s="514"/>
      <c r="BR20" s="514"/>
      <c r="BS20" s="514"/>
      <c r="BT20" s="514"/>
      <c r="BU20" s="514"/>
      <c r="BV20" s="515"/>
      <c r="BY20" s="518" t="s">
        <v>24</v>
      </c>
      <c r="BZ20" s="519"/>
      <c r="CA20" s="519"/>
      <c r="CB20" s="519"/>
      <c r="CC20" s="519"/>
      <c r="CD20" s="519"/>
      <c r="CE20" s="519"/>
      <c r="CF20" s="519"/>
      <c r="CG20" s="519"/>
      <c r="CH20" s="519"/>
      <c r="CI20" s="519"/>
      <c r="CJ20" s="520"/>
      <c r="CQ20" s="492"/>
    </row>
    <row r="21" spans="1:99" ht="10.5" customHeight="1" x14ac:dyDescent="0.15">
      <c r="A21" s="501"/>
      <c r="B21" s="502"/>
      <c r="C21" s="502"/>
      <c r="D21" s="502"/>
      <c r="E21" s="503"/>
      <c r="F21" s="508"/>
      <c r="G21" s="508"/>
      <c r="H21" s="508"/>
      <c r="I21" s="508"/>
      <c r="J21" s="508"/>
      <c r="K21" s="508"/>
      <c r="L21" s="508"/>
      <c r="M21" s="508"/>
      <c r="N21" s="508"/>
      <c r="O21" s="508"/>
      <c r="P21" s="508"/>
      <c r="Q21" s="508"/>
      <c r="R21" s="508"/>
      <c r="S21" s="509"/>
      <c r="U21" s="456"/>
      <c r="V21" s="457"/>
      <c r="W21" s="512"/>
      <c r="X21" s="513"/>
      <c r="Y21" s="513"/>
      <c r="Z21" s="516"/>
      <c r="AA21" s="516"/>
      <c r="AB21" s="516"/>
      <c r="AC21" s="516"/>
      <c r="AD21" s="516"/>
      <c r="AE21" s="516"/>
      <c r="AF21" s="516"/>
      <c r="AG21" s="516"/>
      <c r="AH21" s="516"/>
      <c r="AI21" s="516"/>
      <c r="AJ21" s="516"/>
      <c r="AK21" s="516"/>
      <c r="AL21" s="516"/>
      <c r="AM21" s="516"/>
      <c r="AN21" s="516"/>
      <c r="AO21" s="516"/>
      <c r="AP21" s="516"/>
      <c r="AQ21" s="516"/>
      <c r="AR21" s="516"/>
      <c r="AS21" s="516"/>
      <c r="AT21" s="516"/>
      <c r="AU21" s="516"/>
      <c r="AV21" s="516"/>
      <c r="AW21" s="516"/>
      <c r="AX21" s="516"/>
      <c r="AY21" s="516"/>
      <c r="AZ21" s="516"/>
      <c r="BA21" s="516"/>
      <c r="BB21" s="516"/>
      <c r="BC21" s="516"/>
      <c r="BD21" s="516"/>
      <c r="BE21" s="516"/>
      <c r="BF21" s="516"/>
      <c r="BG21" s="516"/>
      <c r="BH21" s="516"/>
      <c r="BI21" s="516"/>
      <c r="BJ21" s="516"/>
      <c r="BK21" s="516"/>
      <c r="BL21" s="516"/>
      <c r="BM21" s="516"/>
      <c r="BN21" s="516"/>
      <c r="BO21" s="516"/>
      <c r="BP21" s="516"/>
      <c r="BQ21" s="516"/>
      <c r="BR21" s="516"/>
      <c r="BS21" s="516"/>
      <c r="BT21" s="516"/>
      <c r="BU21" s="516"/>
      <c r="BV21" s="517"/>
      <c r="BY21" s="521"/>
      <c r="BZ21" s="522"/>
      <c r="CA21" s="522"/>
      <c r="CB21" s="522"/>
      <c r="CC21" s="522"/>
      <c r="CD21" s="522"/>
      <c r="CE21" s="522"/>
      <c r="CF21" s="522"/>
      <c r="CG21" s="522"/>
      <c r="CH21" s="522"/>
      <c r="CI21" s="522"/>
      <c r="CJ21" s="523"/>
    </row>
    <row r="22" spans="1:99" ht="10.5" customHeight="1" x14ac:dyDescent="0.15">
      <c r="A22" s="565" t="s">
        <v>25</v>
      </c>
      <c r="B22" s="566"/>
      <c r="C22" s="566"/>
      <c r="D22" s="566"/>
      <c r="E22" s="567"/>
      <c r="F22" s="574"/>
      <c r="G22" s="575"/>
      <c r="H22" s="575"/>
      <c r="I22" s="575"/>
      <c r="J22" s="575"/>
      <c r="K22" s="575"/>
      <c r="L22" s="575"/>
      <c r="M22" s="575"/>
      <c r="N22" s="575"/>
      <c r="O22" s="575"/>
      <c r="P22" s="575"/>
      <c r="Q22" s="575"/>
      <c r="R22" s="575"/>
      <c r="S22" s="576"/>
      <c r="U22" s="456"/>
      <c r="V22" s="457"/>
      <c r="W22" s="43"/>
      <c r="X22" s="43"/>
      <c r="Y22" s="43"/>
      <c r="Z22" s="583"/>
      <c r="AA22" s="583"/>
      <c r="AB22" s="583"/>
      <c r="AC22" s="583"/>
      <c r="AD22" s="583"/>
      <c r="AE22" s="583"/>
      <c r="AF22" s="583"/>
      <c r="AG22" s="583"/>
      <c r="AH22" s="583"/>
      <c r="AI22" s="583"/>
      <c r="AJ22" s="583"/>
      <c r="AK22" s="583"/>
      <c r="AL22" s="583"/>
      <c r="AM22" s="583"/>
      <c r="AN22" s="583"/>
      <c r="AO22" s="583"/>
      <c r="AP22" s="583"/>
      <c r="AQ22" s="583"/>
      <c r="AR22" s="583"/>
      <c r="AS22" s="583"/>
      <c r="AT22" s="583"/>
      <c r="AU22" s="583"/>
      <c r="AV22" s="583"/>
      <c r="AW22" s="583"/>
      <c r="AX22" s="583"/>
      <c r="AY22" s="583"/>
      <c r="AZ22" s="583"/>
      <c r="BA22" s="583"/>
      <c r="BB22" s="583"/>
      <c r="BC22" s="583"/>
      <c r="BD22" s="583"/>
      <c r="BE22" s="583"/>
      <c r="BF22" s="583"/>
      <c r="BG22" s="583"/>
      <c r="BH22" s="583"/>
      <c r="BI22" s="583"/>
      <c r="BJ22" s="583"/>
      <c r="BK22" s="583"/>
      <c r="BL22" s="583"/>
      <c r="BM22" s="583"/>
      <c r="BN22" s="583"/>
      <c r="BO22" s="583"/>
      <c r="BP22" s="583"/>
      <c r="BQ22" s="583"/>
      <c r="BR22" s="585" t="s">
        <v>26</v>
      </c>
      <c r="BS22" s="585"/>
      <c r="BT22" s="585"/>
      <c r="BU22" s="585"/>
      <c r="BV22" s="586"/>
      <c r="BY22" s="591" t="str">
        <f>CQ7</f>
        <v>04-8443</v>
      </c>
      <c r="BZ22" s="592"/>
      <c r="CA22" s="592"/>
      <c r="CB22" s="592"/>
      <c r="CC22" s="592"/>
      <c r="CD22" s="592"/>
      <c r="CE22" s="592"/>
      <c r="CF22" s="592"/>
      <c r="CG22" s="592"/>
      <c r="CH22" s="592"/>
      <c r="CI22" s="592"/>
      <c r="CJ22" s="593"/>
    </row>
    <row r="23" spans="1:99" ht="10.5" customHeight="1" x14ac:dyDescent="0.15">
      <c r="A23" s="568"/>
      <c r="B23" s="569"/>
      <c r="C23" s="569"/>
      <c r="D23" s="569"/>
      <c r="E23" s="570"/>
      <c r="F23" s="577"/>
      <c r="G23" s="578"/>
      <c r="H23" s="578"/>
      <c r="I23" s="578"/>
      <c r="J23" s="578"/>
      <c r="K23" s="578"/>
      <c r="L23" s="578"/>
      <c r="M23" s="578"/>
      <c r="N23" s="578"/>
      <c r="O23" s="578"/>
      <c r="P23" s="578"/>
      <c r="Q23" s="578"/>
      <c r="R23" s="578"/>
      <c r="S23" s="579"/>
      <c r="U23" s="456"/>
      <c r="V23" s="457"/>
      <c r="W23" s="43"/>
      <c r="X23" s="43"/>
      <c r="Y23" s="43"/>
      <c r="Z23" s="524"/>
      <c r="AA23" s="524"/>
      <c r="AB23" s="524"/>
      <c r="AC23" s="524"/>
      <c r="AD23" s="524"/>
      <c r="AE23" s="524"/>
      <c r="AF23" s="524"/>
      <c r="AG23" s="524"/>
      <c r="AH23" s="524"/>
      <c r="AI23" s="524"/>
      <c r="AJ23" s="524"/>
      <c r="AK23" s="524"/>
      <c r="AL23" s="524"/>
      <c r="AM23" s="524"/>
      <c r="AN23" s="524"/>
      <c r="AO23" s="524"/>
      <c r="AP23" s="524"/>
      <c r="AQ23" s="524"/>
      <c r="AR23" s="524"/>
      <c r="AS23" s="524"/>
      <c r="AT23" s="524"/>
      <c r="AU23" s="524"/>
      <c r="AV23" s="524"/>
      <c r="AW23" s="524"/>
      <c r="AX23" s="524"/>
      <c r="AY23" s="524"/>
      <c r="AZ23" s="524"/>
      <c r="BA23" s="524"/>
      <c r="BB23" s="524"/>
      <c r="BC23" s="524"/>
      <c r="BD23" s="524"/>
      <c r="BE23" s="524"/>
      <c r="BF23" s="524"/>
      <c r="BG23" s="524"/>
      <c r="BH23" s="524"/>
      <c r="BI23" s="524"/>
      <c r="BJ23" s="524"/>
      <c r="BK23" s="524"/>
      <c r="BL23" s="524"/>
      <c r="BM23" s="524"/>
      <c r="BN23" s="524"/>
      <c r="BO23" s="524"/>
      <c r="BP23" s="524"/>
      <c r="BQ23" s="524"/>
      <c r="BR23" s="587"/>
      <c r="BS23" s="587"/>
      <c r="BT23" s="587"/>
      <c r="BU23" s="587"/>
      <c r="BV23" s="588"/>
      <c r="BY23" s="591"/>
      <c r="BZ23" s="592"/>
      <c r="CA23" s="592"/>
      <c r="CB23" s="592"/>
      <c r="CC23" s="592"/>
      <c r="CD23" s="592"/>
      <c r="CE23" s="592"/>
      <c r="CF23" s="592"/>
      <c r="CG23" s="592"/>
      <c r="CH23" s="592"/>
      <c r="CI23" s="592"/>
      <c r="CJ23" s="593"/>
    </row>
    <row r="24" spans="1:99" ht="10.5" customHeight="1" x14ac:dyDescent="0.15">
      <c r="A24" s="568"/>
      <c r="B24" s="569"/>
      <c r="C24" s="569"/>
      <c r="D24" s="569"/>
      <c r="E24" s="570"/>
      <c r="F24" s="577"/>
      <c r="G24" s="578"/>
      <c r="H24" s="578"/>
      <c r="I24" s="578"/>
      <c r="J24" s="578"/>
      <c r="K24" s="578"/>
      <c r="L24" s="578"/>
      <c r="M24" s="578"/>
      <c r="N24" s="578"/>
      <c r="O24" s="578"/>
      <c r="P24" s="578"/>
      <c r="Q24" s="578"/>
      <c r="R24" s="578"/>
      <c r="S24" s="579"/>
      <c r="U24" s="456"/>
      <c r="V24" s="457"/>
      <c r="W24" s="43"/>
      <c r="X24" s="43"/>
      <c r="Y24" s="43"/>
      <c r="Z24" s="524"/>
      <c r="AA24" s="524"/>
      <c r="AB24" s="524"/>
      <c r="AC24" s="524"/>
      <c r="AD24" s="524"/>
      <c r="AE24" s="524"/>
      <c r="AF24" s="524"/>
      <c r="AG24" s="524"/>
      <c r="AH24" s="524"/>
      <c r="AI24" s="524"/>
      <c r="AJ24" s="524"/>
      <c r="AK24" s="524"/>
      <c r="AL24" s="524"/>
      <c r="AM24" s="524"/>
      <c r="AN24" s="524"/>
      <c r="AO24" s="524"/>
      <c r="AP24" s="524"/>
      <c r="AQ24" s="524"/>
      <c r="AR24" s="524"/>
      <c r="AS24" s="524"/>
      <c r="AT24" s="524"/>
      <c r="AU24" s="524"/>
      <c r="AV24" s="524"/>
      <c r="AW24" s="524"/>
      <c r="AX24" s="524"/>
      <c r="AY24" s="524"/>
      <c r="AZ24" s="524"/>
      <c r="BA24" s="524"/>
      <c r="BB24" s="524"/>
      <c r="BC24" s="524"/>
      <c r="BD24" s="524"/>
      <c r="BE24" s="524"/>
      <c r="BF24" s="524"/>
      <c r="BG24" s="524"/>
      <c r="BH24" s="524"/>
      <c r="BI24" s="524"/>
      <c r="BJ24" s="524"/>
      <c r="BK24" s="524"/>
      <c r="BL24" s="524"/>
      <c r="BM24" s="524"/>
      <c r="BN24" s="524"/>
      <c r="BO24" s="524"/>
      <c r="BP24" s="524"/>
      <c r="BQ24" s="524"/>
      <c r="BR24" s="587"/>
      <c r="BS24" s="587"/>
      <c r="BT24" s="587"/>
      <c r="BU24" s="587"/>
      <c r="BV24" s="588"/>
      <c r="BY24" s="591"/>
      <c r="BZ24" s="592"/>
      <c r="CA24" s="592"/>
      <c r="CB24" s="592"/>
      <c r="CC24" s="592"/>
      <c r="CD24" s="592"/>
      <c r="CE24" s="592"/>
      <c r="CF24" s="592"/>
      <c r="CG24" s="592"/>
      <c r="CH24" s="592"/>
      <c r="CI24" s="592"/>
      <c r="CJ24" s="593"/>
    </row>
    <row r="25" spans="1:99" ht="10.5" customHeight="1" thickBot="1" x14ac:dyDescent="0.2">
      <c r="A25" s="571"/>
      <c r="B25" s="572"/>
      <c r="C25" s="572"/>
      <c r="D25" s="572"/>
      <c r="E25" s="573"/>
      <c r="F25" s="580"/>
      <c r="G25" s="581"/>
      <c r="H25" s="581"/>
      <c r="I25" s="581"/>
      <c r="J25" s="581"/>
      <c r="K25" s="581"/>
      <c r="L25" s="581"/>
      <c r="M25" s="581"/>
      <c r="N25" s="581"/>
      <c r="O25" s="581"/>
      <c r="P25" s="581"/>
      <c r="Q25" s="581"/>
      <c r="R25" s="581"/>
      <c r="S25" s="582"/>
      <c r="T25" s="47"/>
      <c r="U25" s="458"/>
      <c r="V25" s="459"/>
      <c r="W25" s="55"/>
      <c r="X25" s="56"/>
      <c r="Y25" s="56"/>
      <c r="Z25" s="584"/>
      <c r="AA25" s="584"/>
      <c r="AB25" s="584"/>
      <c r="AC25" s="584"/>
      <c r="AD25" s="584"/>
      <c r="AE25" s="584"/>
      <c r="AF25" s="584"/>
      <c r="AG25" s="584"/>
      <c r="AH25" s="584"/>
      <c r="AI25" s="584"/>
      <c r="AJ25" s="584"/>
      <c r="AK25" s="584"/>
      <c r="AL25" s="584"/>
      <c r="AM25" s="584"/>
      <c r="AN25" s="584"/>
      <c r="AO25" s="584"/>
      <c r="AP25" s="584"/>
      <c r="AQ25" s="584"/>
      <c r="AR25" s="584"/>
      <c r="AS25" s="584"/>
      <c r="AT25" s="584"/>
      <c r="AU25" s="584"/>
      <c r="AV25" s="584"/>
      <c r="AW25" s="584"/>
      <c r="AX25" s="584"/>
      <c r="AY25" s="584"/>
      <c r="AZ25" s="584"/>
      <c r="BA25" s="584"/>
      <c r="BB25" s="584"/>
      <c r="BC25" s="584"/>
      <c r="BD25" s="584"/>
      <c r="BE25" s="584"/>
      <c r="BF25" s="584"/>
      <c r="BG25" s="584"/>
      <c r="BH25" s="584"/>
      <c r="BI25" s="584"/>
      <c r="BJ25" s="584"/>
      <c r="BK25" s="584"/>
      <c r="BL25" s="584"/>
      <c r="BM25" s="584"/>
      <c r="BN25" s="584"/>
      <c r="BO25" s="584"/>
      <c r="BP25" s="584"/>
      <c r="BQ25" s="584"/>
      <c r="BR25" s="589"/>
      <c r="BS25" s="589"/>
      <c r="BT25" s="589"/>
      <c r="BU25" s="589"/>
      <c r="BV25" s="590"/>
      <c r="BY25" s="594"/>
      <c r="BZ25" s="595"/>
      <c r="CA25" s="595"/>
      <c r="CB25" s="595"/>
      <c r="CC25" s="595"/>
      <c r="CD25" s="595"/>
      <c r="CE25" s="595"/>
      <c r="CF25" s="595"/>
      <c r="CG25" s="595"/>
      <c r="CH25" s="595"/>
      <c r="CI25" s="595"/>
      <c r="CJ25" s="596"/>
    </row>
    <row r="26" spans="1:99" ht="10.5" customHeight="1" x14ac:dyDescent="0.15">
      <c r="A26" s="597" t="s">
        <v>27</v>
      </c>
      <c r="B26" s="598"/>
      <c r="C26" s="598"/>
      <c r="D26" s="598"/>
      <c r="E26" s="598"/>
      <c r="F26" s="598"/>
      <c r="G26" s="598"/>
      <c r="H26" s="598"/>
      <c r="I26" s="598"/>
      <c r="J26" s="598"/>
      <c r="K26" s="598"/>
      <c r="L26" s="598"/>
      <c r="M26" s="598"/>
      <c r="N26" s="598"/>
      <c r="O26" s="598"/>
      <c r="P26" s="598"/>
      <c r="Q26" s="598"/>
      <c r="R26" s="598"/>
      <c r="S26" s="599"/>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row>
    <row r="27" spans="1:99" ht="10.5" customHeight="1" x14ac:dyDescent="0.15">
      <c r="A27" s="597"/>
      <c r="B27" s="598"/>
      <c r="C27" s="598"/>
      <c r="D27" s="598"/>
      <c r="E27" s="598"/>
      <c r="F27" s="598"/>
      <c r="G27" s="598"/>
      <c r="H27" s="598"/>
      <c r="I27" s="598"/>
      <c r="J27" s="598"/>
      <c r="K27" s="598"/>
      <c r="L27" s="598"/>
      <c r="M27" s="598"/>
      <c r="N27" s="598"/>
      <c r="O27" s="598"/>
      <c r="P27" s="598"/>
      <c r="Q27" s="598"/>
      <c r="R27" s="598"/>
      <c r="S27" s="599"/>
      <c r="T27" s="57"/>
      <c r="U27" s="600" t="s">
        <v>28</v>
      </c>
      <c r="V27" s="600"/>
      <c r="W27" s="600"/>
      <c r="X27" s="600"/>
      <c r="Y27" s="600"/>
      <c r="Z27" s="600"/>
      <c r="AA27" s="600"/>
      <c r="AB27" s="600"/>
      <c r="AC27" s="600"/>
      <c r="AD27" s="600"/>
      <c r="AE27" s="600"/>
      <c r="AF27" s="600"/>
      <c r="AG27" s="600"/>
      <c r="AH27" s="600"/>
      <c r="AI27" s="600"/>
      <c r="AJ27" s="600"/>
      <c r="AK27" s="600"/>
      <c r="AL27" s="600"/>
      <c r="AM27" s="600"/>
      <c r="AN27" s="600"/>
      <c r="AO27" s="600"/>
      <c r="AP27" s="600"/>
      <c r="AQ27" s="600"/>
      <c r="AR27" s="600"/>
      <c r="AS27" s="600"/>
      <c r="AT27" s="600"/>
      <c r="AU27" s="600"/>
      <c r="AV27" s="600"/>
      <c r="AW27" s="600"/>
      <c r="AX27" s="600"/>
      <c r="AY27" s="600"/>
      <c r="AZ27" s="600"/>
      <c r="BA27" s="600"/>
      <c r="BB27" s="600"/>
      <c r="BC27" s="600"/>
      <c r="BD27" s="600"/>
      <c r="BE27" s="600"/>
      <c r="BF27" s="600"/>
      <c r="BG27" s="600"/>
      <c r="BH27" s="600"/>
      <c r="BI27" s="600"/>
      <c r="BJ27" s="600"/>
      <c r="BK27" s="600"/>
      <c r="BL27" s="600"/>
      <c r="BM27" s="600"/>
      <c r="BN27" s="600"/>
      <c r="BO27" s="600"/>
      <c r="BP27" s="600"/>
      <c r="BQ27" s="600"/>
      <c r="BR27" s="600"/>
      <c r="BS27" s="600"/>
      <c r="BT27" s="600"/>
      <c r="BU27" s="600"/>
      <c r="BV27" s="600"/>
      <c r="BW27" s="600"/>
      <c r="BX27" s="600"/>
      <c r="BY27" s="600"/>
      <c r="BZ27" s="600"/>
      <c r="CA27" s="600"/>
      <c r="CB27" s="600"/>
      <c r="CC27" s="600"/>
      <c r="CD27" s="600"/>
      <c r="CE27" s="600"/>
      <c r="CF27" s="600"/>
      <c r="CG27" s="600"/>
      <c r="CH27" s="600"/>
      <c r="CI27" s="600"/>
      <c r="CJ27" s="600"/>
    </row>
    <row r="28" spans="1:99" ht="10.5" customHeight="1" x14ac:dyDescent="0.15">
      <c r="A28" s="601" t="s">
        <v>29</v>
      </c>
      <c r="B28" s="602"/>
      <c r="C28" s="602"/>
      <c r="D28" s="602"/>
      <c r="E28" s="602"/>
      <c r="F28" s="602"/>
      <c r="G28" s="602"/>
      <c r="H28" s="602"/>
      <c r="I28" s="602"/>
      <c r="J28" s="602"/>
      <c r="K28" s="602"/>
      <c r="L28" s="602"/>
      <c r="M28" s="602"/>
      <c r="N28" s="602"/>
      <c r="O28" s="602"/>
      <c r="P28" s="602"/>
      <c r="Q28" s="602"/>
      <c r="R28" s="602"/>
      <c r="S28" s="603"/>
      <c r="T28" s="57"/>
      <c r="U28" s="600"/>
      <c r="V28" s="600"/>
      <c r="W28" s="600"/>
      <c r="X28" s="600"/>
      <c r="Y28" s="600"/>
      <c r="Z28" s="600"/>
      <c r="AA28" s="600"/>
      <c r="AB28" s="600"/>
      <c r="AC28" s="600"/>
      <c r="AD28" s="600"/>
      <c r="AE28" s="600"/>
      <c r="AF28" s="600"/>
      <c r="AG28" s="600"/>
      <c r="AH28" s="600"/>
      <c r="AI28" s="600"/>
      <c r="AJ28" s="600"/>
      <c r="AK28" s="600"/>
      <c r="AL28" s="600"/>
      <c r="AM28" s="600"/>
      <c r="AN28" s="600"/>
      <c r="AO28" s="600"/>
      <c r="AP28" s="600"/>
      <c r="AQ28" s="600"/>
      <c r="AR28" s="600"/>
      <c r="AS28" s="600"/>
      <c r="AT28" s="600"/>
      <c r="AU28" s="600"/>
      <c r="AV28" s="600"/>
      <c r="AW28" s="600"/>
      <c r="AX28" s="600"/>
      <c r="AY28" s="600"/>
      <c r="AZ28" s="600"/>
      <c r="BA28" s="600"/>
      <c r="BB28" s="600"/>
      <c r="BC28" s="600"/>
      <c r="BD28" s="600"/>
      <c r="BE28" s="600"/>
      <c r="BF28" s="600"/>
      <c r="BG28" s="600"/>
      <c r="BH28" s="600"/>
      <c r="BI28" s="600"/>
      <c r="BJ28" s="600"/>
      <c r="BK28" s="600"/>
      <c r="BL28" s="600"/>
      <c r="BM28" s="600"/>
      <c r="BN28" s="600"/>
      <c r="BO28" s="600"/>
      <c r="BP28" s="600"/>
      <c r="BQ28" s="600"/>
      <c r="BR28" s="600"/>
      <c r="BS28" s="600"/>
      <c r="BT28" s="600"/>
      <c r="BU28" s="600"/>
      <c r="BV28" s="600"/>
      <c r="BW28" s="600"/>
      <c r="BX28" s="600"/>
      <c r="BY28" s="600"/>
      <c r="BZ28" s="600"/>
      <c r="CA28" s="600"/>
      <c r="CB28" s="600"/>
      <c r="CC28" s="600"/>
      <c r="CD28" s="600"/>
      <c r="CE28" s="600"/>
      <c r="CF28" s="600"/>
      <c r="CG28" s="600"/>
      <c r="CH28" s="600"/>
      <c r="CI28" s="600"/>
      <c r="CJ28" s="600"/>
    </row>
    <row r="29" spans="1:99" ht="10.5" customHeight="1" x14ac:dyDescent="0.15">
      <c r="A29" s="548" t="str">
        <f>IF(CE38="歳　暮","",CQ32)</f>
        <v>6月下旬</v>
      </c>
      <c r="B29" s="549"/>
      <c r="C29" s="549"/>
      <c r="D29" s="549"/>
      <c r="E29" s="549"/>
      <c r="F29" s="549"/>
      <c r="G29" s="549"/>
      <c r="H29" s="549"/>
      <c r="I29" s="552"/>
      <c r="J29" s="552"/>
      <c r="K29" s="552"/>
      <c r="L29" s="552"/>
      <c r="M29" s="552"/>
      <c r="N29" s="552"/>
      <c r="O29" s="552"/>
      <c r="P29" s="552"/>
      <c r="Q29" s="552"/>
      <c r="R29" s="552"/>
      <c r="S29" s="554"/>
      <c r="T29" s="57"/>
      <c r="U29" s="556" t="s">
        <v>30</v>
      </c>
      <c r="V29" s="556"/>
      <c r="W29" s="556"/>
      <c r="X29" s="556"/>
      <c r="Y29" s="556"/>
      <c r="Z29" s="556"/>
      <c r="AA29" s="556"/>
      <c r="AB29" s="556"/>
      <c r="AC29" s="556"/>
      <c r="AD29" s="556"/>
      <c r="AE29" s="556"/>
      <c r="AF29" s="556"/>
      <c r="AG29" s="556"/>
      <c r="AH29" s="556"/>
      <c r="AI29" s="556"/>
      <c r="AJ29" s="556"/>
      <c r="AK29" s="556"/>
      <c r="AL29" s="556"/>
      <c r="AM29" s="556"/>
      <c r="AN29" s="556"/>
      <c r="AO29" s="556"/>
      <c r="AP29" s="556"/>
      <c r="AQ29" s="556"/>
      <c r="AR29" s="556"/>
      <c r="AS29" s="556"/>
      <c r="AT29" s="556"/>
      <c r="AU29" s="556"/>
      <c r="AV29" s="556"/>
      <c r="AW29" s="556"/>
      <c r="AX29" s="556"/>
      <c r="AY29" s="556"/>
      <c r="AZ29" s="556"/>
      <c r="BA29" s="556"/>
      <c r="BB29" s="556"/>
      <c r="BC29" s="556"/>
      <c r="BD29" s="556"/>
      <c r="BE29" s="556"/>
      <c r="BF29" s="556"/>
      <c r="BG29" s="556"/>
      <c r="BH29" s="556"/>
      <c r="BI29" s="556"/>
      <c r="BJ29" s="556"/>
      <c r="BK29" s="556"/>
      <c r="BL29" s="556"/>
      <c r="BM29" s="556"/>
      <c r="BN29" s="556"/>
      <c r="BO29" s="556"/>
      <c r="BP29" s="556"/>
      <c r="BQ29" s="556"/>
      <c r="BR29" s="556"/>
      <c r="BS29" s="556"/>
      <c r="BT29" s="556"/>
      <c r="BU29" s="556"/>
      <c r="BV29" s="556"/>
      <c r="BW29" s="556"/>
      <c r="BX29" s="556"/>
      <c r="BY29" s="556"/>
      <c r="BZ29" s="556"/>
      <c r="CA29" s="556"/>
      <c r="CB29" s="556"/>
      <c r="CC29" s="556"/>
      <c r="CD29" s="556"/>
      <c r="CE29" s="556"/>
      <c r="CF29" s="556"/>
      <c r="CG29" s="556"/>
      <c r="CH29" s="556"/>
      <c r="CI29" s="556"/>
      <c r="CJ29" s="556"/>
    </row>
    <row r="30" spans="1:99" ht="10.5" customHeight="1" x14ac:dyDescent="0.15">
      <c r="A30" s="550"/>
      <c r="B30" s="551"/>
      <c r="C30" s="551"/>
      <c r="D30" s="551"/>
      <c r="E30" s="551"/>
      <c r="F30" s="551"/>
      <c r="G30" s="551"/>
      <c r="H30" s="551"/>
      <c r="I30" s="553"/>
      <c r="J30" s="553"/>
      <c r="K30" s="553"/>
      <c r="L30" s="553"/>
      <c r="M30" s="553"/>
      <c r="N30" s="553"/>
      <c r="O30" s="553"/>
      <c r="P30" s="553"/>
      <c r="Q30" s="553"/>
      <c r="R30" s="553"/>
      <c r="S30" s="555"/>
      <c r="T30" s="57"/>
      <c r="U30" s="556"/>
      <c r="V30" s="556"/>
      <c r="W30" s="556"/>
      <c r="X30" s="556"/>
      <c r="Y30" s="556"/>
      <c r="Z30" s="556"/>
      <c r="AA30" s="556"/>
      <c r="AB30" s="556"/>
      <c r="AC30" s="556"/>
      <c r="AD30" s="556"/>
      <c r="AE30" s="556"/>
      <c r="AF30" s="556"/>
      <c r="AG30" s="556"/>
      <c r="AH30" s="556"/>
      <c r="AI30" s="556"/>
      <c r="AJ30" s="556"/>
      <c r="AK30" s="556"/>
      <c r="AL30" s="556"/>
      <c r="AM30" s="556"/>
      <c r="AN30" s="556"/>
      <c r="AO30" s="556"/>
      <c r="AP30" s="556"/>
      <c r="AQ30" s="556"/>
      <c r="AR30" s="556"/>
      <c r="AS30" s="556"/>
      <c r="AT30" s="556"/>
      <c r="AU30" s="556"/>
      <c r="AV30" s="556"/>
      <c r="AW30" s="556"/>
      <c r="AX30" s="556"/>
      <c r="AY30" s="556"/>
      <c r="AZ30" s="556"/>
      <c r="BA30" s="556"/>
      <c r="BB30" s="556"/>
      <c r="BC30" s="556"/>
      <c r="BD30" s="556"/>
      <c r="BE30" s="556"/>
      <c r="BF30" s="556"/>
      <c r="BG30" s="556"/>
      <c r="BH30" s="556"/>
      <c r="BI30" s="556"/>
      <c r="BJ30" s="556"/>
      <c r="BK30" s="556"/>
      <c r="BL30" s="556"/>
      <c r="BM30" s="556"/>
      <c r="BN30" s="556"/>
      <c r="BO30" s="556"/>
      <c r="BP30" s="556"/>
      <c r="BQ30" s="556"/>
      <c r="BR30" s="556"/>
      <c r="BS30" s="556"/>
      <c r="BT30" s="556"/>
      <c r="BU30" s="556"/>
      <c r="BV30" s="556"/>
      <c r="BW30" s="556"/>
      <c r="BX30" s="556"/>
      <c r="BY30" s="556"/>
      <c r="BZ30" s="556"/>
      <c r="CA30" s="556"/>
      <c r="CB30" s="556"/>
      <c r="CC30" s="556"/>
      <c r="CD30" s="556"/>
      <c r="CE30" s="556"/>
      <c r="CF30" s="556"/>
      <c r="CG30" s="556"/>
      <c r="CH30" s="556"/>
      <c r="CI30" s="556"/>
      <c r="CJ30" s="556"/>
    </row>
    <row r="31" spans="1:99" ht="10.5" customHeight="1" x14ac:dyDescent="0.15">
      <c r="A31" s="557" t="str">
        <f>IF(CE38="歳　暮",CQ34,CQ33)</f>
        <v>7月上旬</v>
      </c>
      <c r="B31" s="558"/>
      <c r="C31" s="558"/>
      <c r="D31" s="558"/>
      <c r="E31" s="558"/>
      <c r="F31" s="558"/>
      <c r="G31" s="558"/>
      <c r="H31" s="558"/>
      <c r="I31" s="561" t="s">
        <v>31</v>
      </c>
      <c r="J31" s="561"/>
      <c r="K31" s="561"/>
      <c r="L31" s="561"/>
      <c r="M31" s="561"/>
      <c r="N31" s="561"/>
      <c r="O31" s="558" t="s">
        <v>32</v>
      </c>
      <c r="P31" s="558"/>
      <c r="Q31" s="558"/>
      <c r="R31" s="558"/>
      <c r="S31" s="563"/>
      <c r="T31" s="57"/>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row>
    <row r="32" spans="1:99" ht="10.5" customHeight="1" thickBot="1" x14ac:dyDescent="0.2">
      <c r="A32" s="559"/>
      <c r="B32" s="560"/>
      <c r="C32" s="560"/>
      <c r="D32" s="560"/>
      <c r="E32" s="560"/>
      <c r="F32" s="560"/>
      <c r="G32" s="560"/>
      <c r="H32" s="560"/>
      <c r="I32" s="562"/>
      <c r="J32" s="562"/>
      <c r="K32" s="562"/>
      <c r="L32" s="562"/>
      <c r="M32" s="562"/>
      <c r="N32" s="562"/>
      <c r="O32" s="560"/>
      <c r="P32" s="560"/>
      <c r="Q32" s="560"/>
      <c r="R32" s="560"/>
      <c r="S32" s="564"/>
      <c r="T32" s="59"/>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Q32" s="2" t="s">
        <v>82</v>
      </c>
      <c r="CR32" s="14" t="s">
        <v>90</v>
      </c>
      <c r="CS32" s="14"/>
      <c r="CT32" s="2">
        <v>0</v>
      </c>
      <c r="CU32" s="2">
        <v>0</v>
      </c>
    </row>
    <row r="33" spans="1:99" ht="12" customHeight="1" thickTop="1" thickBot="1" x14ac:dyDescent="0.2">
      <c r="B33" s="60"/>
      <c r="C33" s="47"/>
      <c r="D33" s="47"/>
      <c r="E33" s="47"/>
      <c r="F33" s="47"/>
      <c r="G33" s="47"/>
      <c r="H33" s="47"/>
      <c r="I33" s="47"/>
      <c r="J33" s="47"/>
      <c r="K33" s="47"/>
      <c r="L33" s="47"/>
      <c r="M33" s="47"/>
      <c r="N33" s="47"/>
      <c r="O33" s="47"/>
      <c r="P33" s="47"/>
      <c r="Q33" s="47"/>
      <c r="R33" s="47"/>
      <c r="S33" s="47"/>
      <c r="T33" s="47"/>
      <c r="U33" s="61"/>
      <c r="V33" s="61"/>
      <c r="W33" s="47"/>
      <c r="AG33" s="62"/>
      <c r="AH33" s="62"/>
      <c r="AI33" s="62"/>
      <c r="AJ33" s="62"/>
      <c r="AK33" s="62"/>
      <c r="AL33" s="62"/>
      <c r="AM33" s="63"/>
      <c r="AN33" s="63"/>
      <c r="AO33" s="63"/>
      <c r="BG33" s="604" t="s">
        <v>33</v>
      </c>
      <c r="BH33" s="604"/>
      <c r="BI33" s="604"/>
      <c r="BJ33" s="604"/>
      <c r="BK33" s="604"/>
      <c r="BL33" s="604"/>
      <c r="BM33" s="604"/>
      <c r="BN33" s="604"/>
      <c r="BO33" s="604"/>
      <c r="BP33" s="604"/>
      <c r="BQ33" s="604"/>
      <c r="BR33" s="604"/>
      <c r="BS33" s="604"/>
      <c r="BT33" s="604"/>
      <c r="BU33" s="604"/>
      <c r="BV33" s="604"/>
      <c r="BW33" s="604"/>
      <c r="BX33" s="604"/>
      <c r="BY33" s="604"/>
      <c r="BZ33" s="604"/>
      <c r="CA33" s="604"/>
      <c r="CB33" s="604"/>
      <c r="CC33" s="604"/>
      <c r="CD33" s="604"/>
      <c r="CE33" s="604"/>
      <c r="CF33" s="604"/>
      <c r="CG33" s="604"/>
      <c r="CH33" s="604"/>
      <c r="CI33" s="604"/>
      <c r="CJ33" s="604"/>
      <c r="CQ33" s="2" t="s">
        <v>83</v>
      </c>
      <c r="CR33" s="14" t="s">
        <v>91</v>
      </c>
      <c r="CS33" s="14"/>
      <c r="CT33" s="2">
        <v>1</v>
      </c>
      <c r="CU33" s="2">
        <v>990</v>
      </c>
    </row>
    <row r="34" spans="1:99" ht="12" customHeight="1" thickBot="1" x14ac:dyDescent="0.2">
      <c r="A34" s="454" t="s">
        <v>34</v>
      </c>
      <c r="B34" s="455"/>
      <c r="C34" s="64"/>
      <c r="D34" s="65"/>
      <c r="E34" s="65"/>
      <c r="F34" s="65"/>
      <c r="G34" s="65"/>
      <c r="H34" s="65"/>
      <c r="I34" s="65"/>
      <c r="J34" s="65"/>
      <c r="K34" s="65"/>
      <c r="L34" s="65"/>
      <c r="M34" s="65"/>
      <c r="N34" s="65"/>
      <c r="O34" s="65"/>
      <c r="P34" s="65"/>
      <c r="Q34" s="65"/>
      <c r="R34" s="66"/>
      <c r="S34" s="66"/>
      <c r="T34" s="66"/>
      <c r="U34" s="67"/>
      <c r="V34" s="67"/>
      <c r="W34" s="67"/>
      <c r="X34" s="67"/>
      <c r="Y34" s="67"/>
      <c r="Z34" s="67"/>
      <c r="AA34" s="66"/>
      <c r="AB34" s="66"/>
      <c r="AC34" s="68"/>
      <c r="AD34" s="68"/>
      <c r="AE34" s="68"/>
      <c r="AF34" s="68"/>
      <c r="AG34" s="68"/>
      <c r="AH34" s="68"/>
      <c r="AI34" s="68"/>
      <c r="AJ34" s="68"/>
      <c r="AK34" s="68"/>
      <c r="AL34" s="68"/>
      <c r="AM34" s="68"/>
      <c r="AN34" s="68"/>
      <c r="AO34" s="68"/>
      <c r="AP34" s="68"/>
      <c r="AQ34" s="68"/>
      <c r="AR34" s="68"/>
      <c r="AS34" s="66"/>
      <c r="AT34" s="66"/>
      <c r="AU34" s="66"/>
      <c r="AV34" s="66"/>
      <c r="AW34" s="66"/>
      <c r="AX34" s="66"/>
      <c r="AY34" s="66"/>
      <c r="AZ34" s="66"/>
      <c r="BA34" s="66"/>
      <c r="BB34" s="66"/>
      <c r="BC34" s="66"/>
      <c r="BD34" s="66"/>
      <c r="BE34" s="40"/>
      <c r="BF34" s="15"/>
      <c r="BG34" s="605" t="str">
        <f>"（ご希望のない場合は「"&amp;CR34&amp;"のし」発送となります）"</f>
        <v>（ご希望のない場合は「中元のし」発送となります）</v>
      </c>
      <c r="BH34" s="605"/>
      <c r="BI34" s="605"/>
      <c r="BJ34" s="605"/>
      <c r="BK34" s="605"/>
      <c r="BL34" s="605"/>
      <c r="BM34" s="605"/>
      <c r="BN34" s="605"/>
      <c r="BO34" s="605"/>
      <c r="BP34" s="605"/>
      <c r="BQ34" s="605"/>
      <c r="BR34" s="605"/>
      <c r="BS34" s="605"/>
      <c r="BT34" s="605"/>
      <c r="BU34" s="605"/>
      <c r="BV34" s="605"/>
      <c r="BW34" s="605"/>
      <c r="BX34" s="605"/>
      <c r="BY34" s="605"/>
      <c r="BZ34" s="605"/>
      <c r="CA34" s="605"/>
      <c r="CB34" s="605"/>
      <c r="CC34" s="605"/>
      <c r="CD34" s="605"/>
      <c r="CE34" s="605"/>
      <c r="CF34" s="605"/>
      <c r="CG34" s="605"/>
      <c r="CH34" s="605"/>
      <c r="CI34" s="605"/>
      <c r="CJ34" s="605"/>
      <c r="CP34" s="3"/>
      <c r="CQ34" s="2" t="s">
        <v>84</v>
      </c>
      <c r="CR34" s="11" t="str">
        <f>IF(CE38="中　元",CR32,CR33)</f>
        <v>中元</v>
      </c>
    </row>
    <row r="35" spans="1:99" ht="10.5" customHeight="1" x14ac:dyDescent="0.15">
      <c r="A35" s="456"/>
      <c r="B35" s="457"/>
      <c r="C35" s="61"/>
      <c r="D35" s="606" t="s">
        <v>10</v>
      </c>
      <c r="E35" s="606"/>
      <c r="F35" s="607"/>
      <c r="G35" s="608" t="s">
        <v>11</v>
      </c>
      <c r="H35" s="609"/>
      <c r="I35" s="609"/>
      <c r="J35" s="609"/>
      <c r="K35" s="609"/>
      <c r="L35" s="609"/>
      <c r="M35" s="609"/>
      <c r="N35" s="609"/>
      <c r="O35" s="609"/>
      <c r="P35" s="609"/>
      <c r="Q35" s="609"/>
      <c r="R35" s="609"/>
      <c r="S35" s="609"/>
      <c r="T35" s="609"/>
      <c r="U35" s="609"/>
      <c r="V35" s="610"/>
      <c r="W35" s="69"/>
      <c r="X35" s="69"/>
      <c r="Y35" s="69"/>
      <c r="Z35" s="69"/>
      <c r="AC35" s="70"/>
      <c r="AD35" s="70"/>
      <c r="AE35" s="70"/>
      <c r="AF35" s="70"/>
      <c r="AG35" s="70"/>
      <c r="AH35" s="70"/>
      <c r="AI35" s="70"/>
      <c r="AJ35" s="70"/>
      <c r="AK35" s="70"/>
      <c r="AL35" s="70"/>
      <c r="AM35" s="70"/>
      <c r="AN35" s="70"/>
      <c r="AO35" s="70"/>
      <c r="AP35" s="70"/>
      <c r="AQ35" s="70"/>
      <c r="AR35" s="70"/>
      <c r="BE35" s="46"/>
      <c r="BF35" s="15"/>
      <c r="BG35" s="617" t="s">
        <v>35</v>
      </c>
      <c r="BH35" s="618"/>
      <c r="BI35" s="618"/>
      <c r="BJ35" s="618"/>
      <c r="BK35" s="618"/>
      <c r="BL35" s="619"/>
      <c r="BM35" s="623" t="s">
        <v>36</v>
      </c>
      <c r="BN35" s="624"/>
      <c r="BO35" s="624"/>
      <c r="BP35" s="624"/>
      <c r="BQ35" s="625"/>
      <c r="BR35" s="623" t="s">
        <v>37</v>
      </c>
      <c r="BS35" s="624"/>
      <c r="BT35" s="624"/>
      <c r="BU35" s="624"/>
      <c r="BV35" s="624"/>
      <c r="BW35" s="624"/>
      <c r="BX35" s="623" t="s">
        <v>38</v>
      </c>
      <c r="BY35" s="624"/>
      <c r="BZ35" s="624"/>
      <c r="CA35" s="624"/>
      <c r="CB35" s="624"/>
      <c r="CC35" s="624"/>
      <c r="CD35" s="624"/>
      <c r="CE35" s="629" t="s">
        <v>39</v>
      </c>
      <c r="CF35" s="630"/>
      <c r="CG35" s="630"/>
      <c r="CH35" s="630"/>
      <c r="CI35" s="630"/>
      <c r="CJ35" s="631"/>
      <c r="CP35" s="96">
        <v>1</v>
      </c>
      <c r="CQ35" s="97" t="str">
        <f t="shared" ref="CQ35:CQ36" si="0">IF(CE$38="中　元",CU35,"")</f>
        <v>HA-104</v>
      </c>
      <c r="CR35" s="13">
        <v>8316</v>
      </c>
      <c r="CT35" s="97" t="s">
        <v>40</v>
      </c>
      <c r="CU35" s="97" t="s">
        <v>40</v>
      </c>
    </row>
    <row r="36" spans="1:99" ht="10.5" customHeight="1" thickBot="1" x14ac:dyDescent="0.2">
      <c r="A36" s="456"/>
      <c r="B36" s="457"/>
      <c r="C36" s="61"/>
      <c r="D36" s="606"/>
      <c r="E36" s="606"/>
      <c r="F36" s="607"/>
      <c r="G36" s="611"/>
      <c r="H36" s="612"/>
      <c r="I36" s="612"/>
      <c r="J36" s="612"/>
      <c r="K36" s="612"/>
      <c r="L36" s="612"/>
      <c r="M36" s="612"/>
      <c r="N36" s="612"/>
      <c r="O36" s="612"/>
      <c r="P36" s="612"/>
      <c r="Q36" s="612"/>
      <c r="R36" s="612"/>
      <c r="S36" s="612"/>
      <c r="T36" s="612"/>
      <c r="U36" s="612"/>
      <c r="V36" s="613"/>
      <c r="W36" s="69"/>
      <c r="X36" s="69"/>
      <c r="Y36" s="69"/>
      <c r="Z36" s="69"/>
      <c r="AC36" s="51"/>
      <c r="AD36" s="51"/>
      <c r="AE36" s="51"/>
      <c r="AF36" s="51"/>
      <c r="AG36" s="51"/>
      <c r="AH36" s="51"/>
      <c r="AI36" s="51"/>
      <c r="AJ36" s="51"/>
      <c r="AK36" s="51"/>
      <c r="AL36" s="51"/>
      <c r="AM36" s="51"/>
      <c r="AN36" s="51"/>
      <c r="AO36" s="51"/>
      <c r="AP36" s="51"/>
      <c r="AQ36" s="51"/>
      <c r="AR36" s="51"/>
      <c r="BE36" s="46"/>
      <c r="BF36" s="15"/>
      <c r="BG36" s="620"/>
      <c r="BH36" s="621"/>
      <c r="BI36" s="621"/>
      <c r="BJ36" s="621"/>
      <c r="BK36" s="621"/>
      <c r="BL36" s="622"/>
      <c r="BM36" s="626"/>
      <c r="BN36" s="627"/>
      <c r="BO36" s="627"/>
      <c r="BP36" s="627"/>
      <c r="BQ36" s="628"/>
      <c r="BR36" s="626"/>
      <c r="BS36" s="627"/>
      <c r="BT36" s="627"/>
      <c r="BU36" s="627"/>
      <c r="BV36" s="627"/>
      <c r="BW36" s="627"/>
      <c r="BX36" s="626"/>
      <c r="BY36" s="627"/>
      <c r="BZ36" s="627"/>
      <c r="CA36" s="627"/>
      <c r="CB36" s="627"/>
      <c r="CC36" s="627"/>
      <c r="CD36" s="627"/>
      <c r="CE36" s="632"/>
      <c r="CF36" s="633"/>
      <c r="CG36" s="633"/>
      <c r="CH36" s="633"/>
      <c r="CI36" s="633"/>
      <c r="CJ36" s="634"/>
      <c r="CP36" s="98">
        <v>2</v>
      </c>
      <c r="CQ36" s="97" t="str">
        <f t="shared" si="0"/>
        <v>HA-102</v>
      </c>
      <c r="CR36" s="13">
        <v>8316</v>
      </c>
      <c r="CT36" s="97" t="s">
        <v>41</v>
      </c>
      <c r="CU36" s="97" t="s">
        <v>41</v>
      </c>
    </row>
    <row r="37" spans="1:99" ht="10.5" customHeight="1" x14ac:dyDescent="0.15">
      <c r="A37" s="456"/>
      <c r="B37" s="457"/>
      <c r="C37" s="61"/>
      <c r="D37" s="606"/>
      <c r="E37" s="606"/>
      <c r="F37" s="607"/>
      <c r="G37" s="614"/>
      <c r="H37" s="615"/>
      <c r="I37" s="615"/>
      <c r="J37" s="615"/>
      <c r="K37" s="615"/>
      <c r="L37" s="615"/>
      <c r="M37" s="615"/>
      <c r="N37" s="615"/>
      <c r="O37" s="615"/>
      <c r="P37" s="615"/>
      <c r="Q37" s="615"/>
      <c r="R37" s="615"/>
      <c r="S37" s="615"/>
      <c r="T37" s="615"/>
      <c r="U37" s="615"/>
      <c r="V37" s="616"/>
      <c r="W37" s="69"/>
      <c r="X37" s="69"/>
      <c r="Y37" s="69"/>
      <c r="Z37" s="69"/>
      <c r="AC37" s="51"/>
      <c r="AD37" s="51"/>
      <c r="AE37" s="51"/>
      <c r="AF37" s="51"/>
      <c r="AG37" s="51"/>
      <c r="AH37" s="51"/>
      <c r="AI37" s="51"/>
      <c r="AJ37" s="51"/>
      <c r="AK37" s="51"/>
      <c r="AL37" s="51"/>
      <c r="AM37" s="51"/>
      <c r="AN37" s="51"/>
      <c r="AO37" s="51"/>
      <c r="AP37" s="51"/>
      <c r="AQ37" s="51"/>
      <c r="AR37" s="51"/>
      <c r="BE37" s="46"/>
      <c r="BF37" s="15"/>
      <c r="BG37" s="653"/>
      <c r="BH37" s="654"/>
      <c r="BI37" s="654"/>
      <c r="BJ37" s="654"/>
      <c r="BK37" s="654"/>
      <c r="BL37" s="655"/>
      <c r="BM37" s="662"/>
      <c r="BN37" s="663"/>
      <c r="BO37" s="663"/>
      <c r="BP37" s="663"/>
      <c r="BQ37" s="664"/>
      <c r="BR37" s="670" t="str">
        <f>IF(BG37="","",VLOOKUP(BG37,$CP$35:$CR$85,3,FALSE))</f>
        <v/>
      </c>
      <c r="BS37" s="671"/>
      <c r="BT37" s="671"/>
      <c r="BU37" s="671"/>
      <c r="BV37" s="671"/>
      <c r="BW37" s="672"/>
      <c r="BX37" s="670" t="str">
        <f>IFERROR(BM37*BR37,"")</f>
        <v/>
      </c>
      <c r="BY37" s="671"/>
      <c r="BZ37" s="671"/>
      <c r="CA37" s="671"/>
      <c r="CB37" s="671"/>
      <c r="CC37" s="671"/>
      <c r="CD37" s="672"/>
      <c r="CE37" s="679"/>
      <c r="CF37" s="680"/>
      <c r="CG37" s="680"/>
      <c r="CH37" s="680"/>
      <c r="CI37" s="680"/>
      <c r="CJ37" s="681"/>
      <c r="CP37" s="96">
        <v>3</v>
      </c>
      <c r="CQ37" s="97" t="s">
        <v>42</v>
      </c>
      <c r="CR37" s="13">
        <v>5821</v>
      </c>
      <c r="CT37" s="97" t="s">
        <v>42</v>
      </c>
      <c r="CU37" s="97" t="s">
        <v>42</v>
      </c>
    </row>
    <row r="38" spans="1:99" ht="10.5" customHeight="1" x14ac:dyDescent="0.15">
      <c r="A38" s="456"/>
      <c r="B38" s="457"/>
      <c r="C38" s="61"/>
      <c r="D38" s="52"/>
      <c r="E38" s="52"/>
      <c r="F38" s="52"/>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24"/>
      <c r="AH38" s="524"/>
      <c r="AI38" s="524"/>
      <c r="AJ38" s="524"/>
      <c r="AK38" s="524"/>
      <c r="AL38" s="524"/>
      <c r="AM38" s="524"/>
      <c r="AN38" s="524"/>
      <c r="AO38" s="524"/>
      <c r="AP38" s="524"/>
      <c r="AQ38" s="524"/>
      <c r="AR38" s="524"/>
      <c r="AS38" s="524"/>
      <c r="AT38" s="524"/>
      <c r="AU38" s="524"/>
      <c r="AV38" s="524"/>
      <c r="AW38" s="524"/>
      <c r="AX38" s="524"/>
      <c r="AY38" s="524"/>
      <c r="AZ38" s="524"/>
      <c r="BA38" s="524"/>
      <c r="BB38" s="524"/>
      <c r="BC38" s="524"/>
      <c r="BD38" s="524"/>
      <c r="BE38" s="525"/>
      <c r="BF38" s="15"/>
      <c r="BG38" s="656"/>
      <c r="BH38" s="657"/>
      <c r="BI38" s="657"/>
      <c r="BJ38" s="657"/>
      <c r="BK38" s="657"/>
      <c r="BL38" s="658"/>
      <c r="BM38" s="665"/>
      <c r="BN38" s="578"/>
      <c r="BO38" s="578"/>
      <c r="BP38" s="578"/>
      <c r="BQ38" s="666"/>
      <c r="BR38" s="673"/>
      <c r="BS38" s="674"/>
      <c r="BT38" s="674"/>
      <c r="BU38" s="674"/>
      <c r="BV38" s="674"/>
      <c r="BW38" s="675"/>
      <c r="BX38" s="673"/>
      <c r="BY38" s="674"/>
      <c r="BZ38" s="674"/>
      <c r="CA38" s="674"/>
      <c r="CB38" s="674"/>
      <c r="CC38" s="674"/>
      <c r="CD38" s="675"/>
      <c r="CE38" s="647" t="s">
        <v>96</v>
      </c>
      <c r="CF38" s="648"/>
      <c r="CG38" s="648"/>
      <c r="CH38" s="648"/>
      <c r="CI38" s="71"/>
      <c r="CJ38" s="72"/>
      <c r="CP38" s="96">
        <v>4</v>
      </c>
      <c r="CQ38" s="97" t="s">
        <v>43</v>
      </c>
      <c r="CR38" s="13">
        <v>4158</v>
      </c>
      <c r="CT38" s="97" t="s">
        <v>43</v>
      </c>
      <c r="CU38" s="97" t="s">
        <v>43</v>
      </c>
    </row>
    <row r="39" spans="1:99" ht="10.5" customHeight="1" x14ac:dyDescent="0.15">
      <c r="A39" s="456"/>
      <c r="B39" s="457"/>
      <c r="C39" s="61"/>
      <c r="D39" s="52"/>
      <c r="E39" s="52"/>
      <c r="F39" s="52"/>
      <c r="G39" s="524"/>
      <c r="H39" s="524"/>
      <c r="I39" s="524"/>
      <c r="J39" s="524"/>
      <c r="K39" s="524"/>
      <c r="L39" s="524"/>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4"/>
      <c r="AJ39" s="524"/>
      <c r="AK39" s="524"/>
      <c r="AL39" s="524"/>
      <c r="AM39" s="524"/>
      <c r="AN39" s="524"/>
      <c r="AO39" s="524"/>
      <c r="AP39" s="524"/>
      <c r="AQ39" s="524"/>
      <c r="AR39" s="524"/>
      <c r="AS39" s="524"/>
      <c r="AT39" s="524"/>
      <c r="AU39" s="524"/>
      <c r="AV39" s="524"/>
      <c r="AW39" s="524"/>
      <c r="AX39" s="524"/>
      <c r="AY39" s="524"/>
      <c r="AZ39" s="524"/>
      <c r="BA39" s="524"/>
      <c r="BB39" s="524"/>
      <c r="BC39" s="524"/>
      <c r="BD39" s="524"/>
      <c r="BE39" s="525"/>
      <c r="BF39" s="15"/>
      <c r="BG39" s="656"/>
      <c r="BH39" s="657"/>
      <c r="BI39" s="657"/>
      <c r="BJ39" s="657"/>
      <c r="BK39" s="657"/>
      <c r="BL39" s="658"/>
      <c r="BM39" s="665"/>
      <c r="BN39" s="578"/>
      <c r="BO39" s="578"/>
      <c r="BP39" s="578"/>
      <c r="BQ39" s="666"/>
      <c r="BR39" s="673"/>
      <c r="BS39" s="674"/>
      <c r="BT39" s="674"/>
      <c r="BU39" s="674"/>
      <c r="BV39" s="674"/>
      <c r="BW39" s="675"/>
      <c r="BX39" s="673"/>
      <c r="BY39" s="674"/>
      <c r="BZ39" s="674"/>
      <c r="CA39" s="674"/>
      <c r="CB39" s="674"/>
      <c r="CC39" s="674"/>
      <c r="CD39" s="675"/>
      <c r="CE39" s="73"/>
      <c r="CF39" s="74"/>
      <c r="CG39" s="74"/>
      <c r="CH39" s="74"/>
      <c r="CI39" s="74"/>
      <c r="CJ39" s="75"/>
      <c r="CP39" s="98">
        <v>5</v>
      </c>
      <c r="CQ39" s="97" t="s">
        <v>45</v>
      </c>
      <c r="CR39" s="13">
        <v>4990</v>
      </c>
      <c r="CT39" s="97" t="s">
        <v>45</v>
      </c>
      <c r="CU39" s="97" t="s">
        <v>45</v>
      </c>
    </row>
    <row r="40" spans="1:99" ht="10.5" customHeight="1" x14ac:dyDescent="0.15">
      <c r="A40" s="456"/>
      <c r="B40" s="457"/>
      <c r="C40" s="61"/>
      <c r="D40" s="52"/>
      <c r="E40" s="52"/>
      <c r="F40" s="52"/>
      <c r="G40" s="524"/>
      <c r="H40" s="524"/>
      <c r="I40" s="524"/>
      <c r="J40" s="524"/>
      <c r="K40" s="524"/>
      <c r="L40" s="524"/>
      <c r="M40" s="524"/>
      <c r="N40" s="524"/>
      <c r="O40" s="524"/>
      <c r="P40" s="524"/>
      <c r="Q40" s="524"/>
      <c r="R40" s="524"/>
      <c r="S40" s="524"/>
      <c r="T40" s="524"/>
      <c r="U40" s="524"/>
      <c r="V40" s="524"/>
      <c r="W40" s="524"/>
      <c r="X40" s="524"/>
      <c r="Y40" s="524"/>
      <c r="Z40" s="524"/>
      <c r="AA40" s="524"/>
      <c r="AB40" s="524"/>
      <c r="AC40" s="524"/>
      <c r="AD40" s="524"/>
      <c r="AE40" s="524"/>
      <c r="AF40" s="524"/>
      <c r="AG40" s="524"/>
      <c r="AH40" s="524"/>
      <c r="AI40" s="524"/>
      <c r="AJ40" s="524"/>
      <c r="AK40" s="524"/>
      <c r="AL40" s="524"/>
      <c r="AM40" s="524"/>
      <c r="AN40" s="524"/>
      <c r="AO40" s="524"/>
      <c r="AP40" s="524"/>
      <c r="AQ40" s="524"/>
      <c r="AR40" s="524"/>
      <c r="AS40" s="524"/>
      <c r="AT40" s="524"/>
      <c r="AU40" s="524"/>
      <c r="AV40" s="524"/>
      <c r="AW40" s="524"/>
      <c r="AX40" s="524"/>
      <c r="AY40" s="524"/>
      <c r="AZ40" s="524"/>
      <c r="BA40" s="524"/>
      <c r="BB40" s="524"/>
      <c r="BC40" s="524"/>
      <c r="BD40" s="524"/>
      <c r="BE40" s="525"/>
      <c r="BF40" s="15"/>
      <c r="BG40" s="656"/>
      <c r="BH40" s="657"/>
      <c r="BI40" s="657"/>
      <c r="BJ40" s="657"/>
      <c r="BK40" s="657"/>
      <c r="BL40" s="658"/>
      <c r="BM40" s="665"/>
      <c r="BN40" s="578"/>
      <c r="BO40" s="578"/>
      <c r="BP40" s="578"/>
      <c r="BQ40" s="666"/>
      <c r="BR40" s="673"/>
      <c r="BS40" s="674"/>
      <c r="BT40" s="674"/>
      <c r="BU40" s="674"/>
      <c r="BV40" s="674"/>
      <c r="BW40" s="675"/>
      <c r="BX40" s="673"/>
      <c r="BY40" s="674"/>
      <c r="BZ40" s="674"/>
      <c r="CA40" s="674"/>
      <c r="CB40" s="674"/>
      <c r="CC40" s="674"/>
      <c r="CD40" s="675"/>
      <c r="CE40" s="647" t="s">
        <v>44</v>
      </c>
      <c r="CF40" s="648"/>
      <c r="CG40" s="648"/>
      <c r="CH40" s="648"/>
      <c r="CI40" s="71"/>
      <c r="CJ40" s="72"/>
      <c r="CP40" s="96">
        <v>6</v>
      </c>
      <c r="CQ40" s="97" t="s">
        <v>48</v>
      </c>
      <c r="CR40" s="13">
        <v>4158</v>
      </c>
      <c r="CT40" s="97" t="s">
        <v>48</v>
      </c>
      <c r="CU40" s="97" t="s">
        <v>48</v>
      </c>
    </row>
    <row r="41" spans="1:99" ht="10.5" customHeight="1" x14ac:dyDescent="0.15">
      <c r="A41" s="456"/>
      <c r="B41" s="457"/>
      <c r="C41" s="61"/>
      <c r="D41" s="52"/>
      <c r="E41" s="52"/>
      <c r="F41" s="52"/>
      <c r="G41" s="524"/>
      <c r="H41" s="524"/>
      <c r="I41" s="524"/>
      <c r="J41" s="524"/>
      <c r="K41" s="524"/>
      <c r="L41" s="524"/>
      <c r="M41" s="524"/>
      <c r="N41" s="524"/>
      <c r="O41" s="524"/>
      <c r="P41" s="524"/>
      <c r="Q41" s="524"/>
      <c r="R41" s="524"/>
      <c r="S41" s="524"/>
      <c r="T41" s="524"/>
      <c r="U41" s="524"/>
      <c r="V41" s="524"/>
      <c r="W41" s="524"/>
      <c r="X41" s="524"/>
      <c r="Y41" s="524"/>
      <c r="Z41" s="524"/>
      <c r="AA41" s="524"/>
      <c r="AB41" s="524"/>
      <c r="AC41" s="524"/>
      <c r="AD41" s="524"/>
      <c r="AE41" s="524"/>
      <c r="AF41" s="524"/>
      <c r="AG41" s="524"/>
      <c r="AH41" s="524"/>
      <c r="AI41" s="524"/>
      <c r="AJ41" s="524"/>
      <c r="AK41" s="524"/>
      <c r="AL41" s="524"/>
      <c r="AM41" s="524"/>
      <c r="AN41" s="524"/>
      <c r="AO41" s="524"/>
      <c r="AP41" s="524"/>
      <c r="AQ41" s="524"/>
      <c r="AR41" s="524"/>
      <c r="AS41" s="524"/>
      <c r="AT41" s="524"/>
      <c r="AU41" s="524"/>
      <c r="AV41" s="524"/>
      <c r="AW41" s="524"/>
      <c r="AX41" s="524"/>
      <c r="AY41" s="524"/>
      <c r="AZ41" s="524"/>
      <c r="BA41" s="524"/>
      <c r="BB41" s="524"/>
      <c r="BC41" s="524"/>
      <c r="BD41" s="524"/>
      <c r="BE41" s="525"/>
      <c r="BF41" s="15"/>
      <c r="BG41" s="659"/>
      <c r="BH41" s="660"/>
      <c r="BI41" s="660"/>
      <c r="BJ41" s="660"/>
      <c r="BK41" s="660"/>
      <c r="BL41" s="661"/>
      <c r="BM41" s="667"/>
      <c r="BN41" s="668"/>
      <c r="BO41" s="668"/>
      <c r="BP41" s="668"/>
      <c r="BQ41" s="669"/>
      <c r="BR41" s="676"/>
      <c r="BS41" s="677"/>
      <c r="BT41" s="677"/>
      <c r="BU41" s="677"/>
      <c r="BV41" s="677"/>
      <c r="BW41" s="678"/>
      <c r="BX41" s="676"/>
      <c r="BY41" s="677"/>
      <c r="BZ41" s="677"/>
      <c r="CA41" s="677"/>
      <c r="CB41" s="677"/>
      <c r="CC41" s="677"/>
      <c r="CD41" s="678"/>
      <c r="CE41" s="73"/>
      <c r="CF41" s="74"/>
      <c r="CG41" s="74"/>
      <c r="CH41" s="74"/>
      <c r="CI41" s="74"/>
      <c r="CJ41" s="75"/>
      <c r="CP41" s="96">
        <v>7</v>
      </c>
      <c r="CQ41" s="97" t="s">
        <v>49</v>
      </c>
      <c r="CR41" s="13">
        <v>4158</v>
      </c>
      <c r="CT41" s="97" t="s">
        <v>49</v>
      </c>
      <c r="CU41" s="97" t="s">
        <v>49</v>
      </c>
    </row>
    <row r="42" spans="1:99" ht="10.5" customHeight="1" x14ac:dyDescent="0.15">
      <c r="A42" s="456"/>
      <c r="B42" s="457"/>
      <c r="C42" s="61"/>
      <c r="D42" s="52"/>
      <c r="E42" s="52"/>
      <c r="F42" s="52"/>
      <c r="G42" s="526"/>
      <c r="H42" s="526"/>
      <c r="I42" s="526"/>
      <c r="J42" s="526"/>
      <c r="K42" s="526"/>
      <c r="L42" s="526"/>
      <c r="M42" s="526"/>
      <c r="N42" s="526"/>
      <c r="O42" s="526"/>
      <c r="P42" s="526"/>
      <c r="Q42" s="526"/>
      <c r="R42" s="526"/>
      <c r="S42" s="526"/>
      <c r="T42" s="526"/>
      <c r="U42" s="526"/>
      <c r="V42" s="526"/>
      <c r="W42" s="526"/>
      <c r="X42" s="526"/>
      <c r="Y42" s="526"/>
      <c r="Z42" s="526"/>
      <c r="AA42" s="526"/>
      <c r="AB42" s="526"/>
      <c r="AC42" s="526"/>
      <c r="AD42" s="526"/>
      <c r="AE42" s="526"/>
      <c r="AF42" s="526"/>
      <c r="AG42" s="526"/>
      <c r="AH42" s="526"/>
      <c r="AI42" s="526"/>
      <c r="AJ42" s="526"/>
      <c r="AK42" s="526"/>
      <c r="AL42" s="526"/>
      <c r="AM42" s="526"/>
      <c r="AN42" s="526"/>
      <c r="AO42" s="526"/>
      <c r="AP42" s="526"/>
      <c r="AQ42" s="526"/>
      <c r="AR42" s="526"/>
      <c r="AS42" s="526"/>
      <c r="AT42" s="526"/>
      <c r="AU42" s="526"/>
      <c r="AV42" s="526"/>
      <c r="AW42" s="526"/>
      <c r="AX42" s="526"/>
      <c r="AY42" s="526"/>
      <c r="AZ42" s="526"/>
      <c r="BA42" s="526"/>
      <c r="BB42" s="526"/>
      <c r="BC42" s="526"/>
      <c r="BD42" s="526"/>
      <c r="BE42" s="527"/>
      <c r="BF42" s="15"/>
      <c r="BG42" s="682" t="str">
        <f>IF(BG37="","",VLOOKUP(BG37,$CP$35:$CR$85,2,FALSE))</f>
        <v/>
      </c>
      <c r="BH42" s="683"/>
      <c r="BI42" s="683"/>
      <c r="BJ42" s="683"/>
      <c r="BK42" s="683"/>
      <c r="BL42" s="683"/>
      <c r="BM42" s="688" t="s">
        <v>46</v>
      </c>
      <c r="BN42" s="688"/>
      <c r="BO42" s="688"/>
      <c r="BP42" s="688"/>
      <c r="BQ42" s="688"/>
      <c r="BR42" s="688"/>
      <c r="BS42" s="688"/>
      <c r="BT42" s="688"/>
      <c r="BU42" s="688"/>
      <c r="BV42" s="688"/>
      <c r="BW42" s="689"/>
      <c r="BX42" s="635"/>
      <c r="BY42" s="636"/>
      <c r="BZ42" s="641" t="str">
        <f>IF(BX42="","",VLOOKUP(BX42,$CT$32:$CU$33,2,FALSE))</f>
        <v/>
      </c>
      <c r="CA42" s="641"/>
      <c r="CB42" s="641"/>
      <c r="CC42" s="641"/>
      <c r="CD42" s="642"/>
      <c r="CE42" s="647" t="s">
        <v>47</v>
      </c>
      <c r="CF42" s="648"/>
      <c r="CG42" s="648"/>
      <c r="CH42" s="648"/>
      <c r="CI42" s="71"/>
      <c r="CJ42" s="72"/>
      <c r="CP42" s="96">
        <v>8</v>
      </c>
      <c r="CQ42" s="97" t="s">
        <v>51</v>
      </c>
      <c r="CR42" s="13">
        <v>3326</v>
      </c>
      <c r="CT42" s="97" t="s">
        <v>51</v>
      </c>
      <c r="CU42" s="97" t="s">
        <v>51</v>
      </c>
    </row>
    <row r="43" spans="1:99" ht="10.5" customHeight="1" x14ac:dyDescent="0.15">
      <c r="A43" s="456"/>
      <c r="B43" s="457"/>
      <c r="C43" s="649" t="s">
        <v>23</v>
      </c>
      <c r="D43" s="650"/>
      <c r="E43" s="650"/>
      <c r="F43" s="650"/>
      <c r="G43" s="514"/>
      <c r="H43" s="514"/>
      <c r="I43" s="514"/>
      <c r="J43" s="514"/>
      <c r="K43" s="514"/>
      <c r="L43" s="514"/>
      <c r="M43" s="514"/>
      <c r="N43" s="514"/>
      <c r="O43" s="514"/>
      <c r="P43" s="514"/>
      <c r="Q43" s="514"/>
      <c r="R43" s="514"/>
      <c r="S43" s="514"/>
      <c r="T43" s="514"/>
      <c r="U43" s="514"/>
      <c r="V43" s="514"/>
      <c r="W43" s="514"/>
      <c r="X43" s="514"/>
      <c r="Y43" s="514"/>
      <c r="Z43" s="514"/>
      <c r="AA43" s="514"/>
      <c r="AB43" s="514"/>
      <c r="AC43" s="514"/>
      <c r="AD43" s="514"/>
      <c r="AE43" s="514"/>
      <c r="AF43" s="514"/>
      <c r="AG43" s="514"/>
      <c r="AH43" s="514"/>
      <c r="AI43" s="514"/>
      <c r="AJ43" s="514"/>
      <c r="AK43" s="514"/>
      <c r="AL43" s="514"/>
      <c r="AM43" s="514"/>
      <c r="AN43" s="514"/>
      <c r="AO43" s="514"/>
      <c r="AP43" s="514"/>
      <c r="AQ43" s="514"/>
      <c r="AR43" s="514"/>
      <c r="AS43" s="514"/>
      <c r="AT43" s="514"/>
      <c r="AU43" s="514"/>
      <c r="AV43" s="514"/>
      <c r="AW43" s="514"/>
      <c r="AX43" s="514"/>
      <c r="AY43" s="514"/>
      <c r="AZ43" s="514"/>
      <c r="BA43" s="514"/>
      <c r="BB43" s="514"/>
      <c r="BC43" s="514"/>
      <c r="BD43" s="514"/>
      <c r="BE43" s="515"/>
      <c r="BF43" s="15"/>
      <c r="BG43" s="684"/>
      <c r="BH43" s="685"/>
      <c r="BI43" s="685"/>
      <c r="BJ43" s="685"/>
      <c r="BK43" s="685"/>
      <c r="BL43" s="685"/>
      <c r="BM43" s="690"/>
      <c r="BN43" s="690"/>
      <c r="BO43" s="690"/>
      <c r="BP43" s="690"/>
      <c r="BQ43" s="690"/>
      <c r="BR43" s="690"/>
      <c r="BS43" s="690"/>
      <c r="BT43" s="690"/>
      <c r="BU43" s="690"/>
      <c r="BV43" s="690"/>
      <c r="BW43" s="691"/>
      <c r="BX43" s="637"/>
      <c r="BY43" s="638"/>
      <c r="BZ43" s="643"/>
      <c r="CA43" s="643"/>
      <c r="CB43" s="643"/>
      <c r="CC43" s="643"/>
      <c r="CD43" s="644"/>
      <c r="CE43" s="76"/>
      <c r="CF43" s="71"/>
      <c r="CG43" s="71"/>
      <c r="CH43" s="71"/>
      <c r="CI43" s="71"/>
      <c r="CJ43" s="72"/>
      <c r="CP43" s="96">
        <v>9</v>
      </c>
      <c r="CQ43" s="97" t="s">
        <v>53</v>
      </c>
      <c r="CR43" s="13">
        <v>2495</v>
      </c>
      <c r="CT43" s="97" t="s">
        <v>53</v>
      </c>
      <c r="CU43" s="97" t="s">
        <v>53</v>
      </c>
    </row>
    <row r="44" spans="1:99" ht="10.5" customHeight="1" x14ac:dyDescent="0.15">
      <c r="A44" s="456"/>
      <c r="B44" s="457"/>
      <c r="C44" s="651"/>
      <c r="D44" s="652"/>
      <c r="E44" s="652"/>
      <c r="F44" s="652"/>
      <c r="G44" s="516"/>
      <c r="H44" s="516"/>
      <c r="I44" s="516"/>
      <c r="J44" s="516"/>
      <c r="K44" s="516"/>
      <c r="L44" s="516"/>
      <c r="M44" s="516"/>
      <c r="N44" s="516"/>
      <c r="O44" s="516"/>
      <c r="P44" s="516"/>
      <c r="Q44" s="516"/>
      <c r="R44" s="516"/>
      <c r="S44" s="516"/>
      <c r="T44" s="516"/>
      <c r="U44" s="516"/>
      <c r="V44" s="516"/>
      <c r="W44" s="516"/>
      <c r="X44" s="516"/>
      <c r="Y44" s="516"/>
      <c r="Z44" s="516"/>
      <c r="AA44" s="516"/>
      <c r="AB44" s="516"/>
      <c r="AC44" s="516"/>
      <c r="AD44" s="516"/>
      <c r="AE44" s="516"/>
      <c r="AF44" s="516"/>
      <c r="AG44" s="516"/>
      <c r="AH44" s="516"/>
      <c r="AI44" s="516"/>
      <c r="AJ44" s="516"/>
      <c r="AK44" s="516"/>
      <c r="AL44" s="516"/>
      <c r="AM44" s="516"/>
      <c r="AN44" s="516"/>
      <c r="AO44" s="516"/>
      <c r="AP44" s="516"/>
      <c r="AQ44" s="516"/>
      <c r="AR44" s="516"/>
      <c r="AS44" s="516"/>
      <c r="AT44" s="516"/>
      <c r="AU44" s="516"/>
      <c r="AV44" s="516"/>
      <c r="AW44" s="516"/>
      <c r="AX44" s="516"/>
      <c r="AY44" s="516"/>
      <c r="AZ44" s="516"/>
      <c r="BA44" s="516"/>
      <c r="BB44" s="516"/>
      <c r="BC44" s="516"/>
      <c r="BD44" s="516"/>
      <c r="BE44" s="517"/>
      <c r="BF44" s="15"/>
      <c r="BG44" s="686"/>
      <c r="BH44" s="687"/>
      <c r="BI44" s="687"/>
      <c r="BJ44" s="687"/>
      <c r="BK44" s="687"/>
      <c r="BL44" s="687"/>
      <c r="BM44" s="692"/>
      <c r="BN44" s="692"/>
      <c r="BO44" s="692"/>
      <c r="BP44" s="692"/>
      <c r="BQ44" s="692"/>
      <c r="BR44" s="692"/>
      <c r="BS44" s="692"/>
      <c r="BT44" s="692"/>
      <c r="BU44" s="692"/>
      <c r="BV44" s="692"/>
      <c r="BW44" s="693"/>
      <c r="BX44" s="639"/>
      <c r="BY44" s="640"/>
      <c r="BZ44" s="645"/>
      <c r="CA44" s="645"/>
      <c r="CB44" s="645"/>
      <c r="CC44" s="645"/>
      <c r="CD44" s="646"/>
      <c r="CE44" s="647" t="s">
        <v>50</v>
      </c>
      <c r="CF44" s="648"/>
      <c r="CG44" s="648"/>
      <c r="CH44" s="648"/>
      <c r="CI44" s="71"/>
      <c r="CJ44" s="72"/>
      <c r="CP44" s="98">
        <v>10</v>
      </c>
      <c r="CQ44" s="97" t="s">
        <v>55</v>
      </c>
      <c r="CR44" s="13">
        <v>2495</v>
      </c>
      <c r="CT44" s="97" t="s">
        <v>55</v>
      </c>
      <c r="CU44" s="97" t="s">
        <v>55</v>
      </c>
    </row>
    <row r="45" spans="1:99" ht="10.5" customHeight="1" x14ac:dyDescent="0.15">
      <c r="A45" s="456"/>
      <c r="B45" s="457"/>
      <c r="G45" s="583"/>
      <c r="H45" s="583"/>
      <c r="I45" s="583"/>
      <c r="J45" s="583"/>
      <c r="K45" s="583"/>
      <c r="L45" s="583"/>
      <c r="M45" s="583"/>
      <c r="N45" s="583"/>
      <c r="O45" s="583"/>
      <c r="P45" s="583"/>
      <c r="Q45" s="583"/>
      <c r="R45" s="583"/>
      <c r="S45" s="583"/>
      <c r="T45" s="583"/>
      <c r="U45" s="583"/>
      <c r="V45" s="583"/>
      <c r="W45" s="583"/>
      <c r="X45" s="583"/>
      <c r="Y45" s="583"/>
      <c r="Z45" s="583"/>
      <c r="AA45" s="583"/>
      <c r="AB45" s="583"/>
      <c r="AC45" s="583"/>
      <c r="AD45" s="583"/>
      <c r="AE45" s="583"/>
      <c r="AF45" s="583"/>
      <c r="AG45" s="583"/>
      <c r="AH45" s="583"/>
      <c r="AI45" s="583"/>
      <c r="AJ45" s="583"/>
      <c r="AK45" s="583"/>
      <c r="AL45" s="583"/>
      <c r="AM45" s="583"/>
      <c r="AN45" s="583"/>
      <c r="AO45" s="583"/>
      <c r="AP45" s="583"/>
      <c r="AQ45" s="583"/>
      <c r="AR45" s="583"/>
      <c r="AS45" s="583"/>
      <c r="AT45" s="583"/>
      <c r="AU45" s="583"/>
      <c r="AV45" s="583"/>
      <c r="AW45" s="583"/>
      <c r="AX45" s="583"/>
      <c r="AY45" s="583"/>
      <c r="AZ45" s="583"/>
      <c r="BA45" s="694" t="s">
        <v>26</v>
      </c>
      <c r="BB45" s="694"/>
      <c r="BC45" s="694"/>
      <c r="BD45" s="694"/>
      <c r="BE45" s="695"/>
      <c r="BF45" s="15"/>
      <c r="BG45" s="700" t="s">
        <v>52</v>
      </c>
      <c r="BH45" s="701"/>
      <c r="BI45" s="701"/>
      <c r="BJ45" s="701"/>
      <c r="BK45" s="701"/>
      <c r="BL45" s="701"/>
      <c r="BM45" s="701"/>
      <c r="BN45" s="701"/>
      <c r="BO45" s="701"/>
      <c r="BP45" s="701"/>
      <c r="BQ45" s="701"/>
      <c r="BR45" s="701"/>
      <c r="BS45" s="701"/>
      <c r="BT45" s="701"/>
      <c r="BU45" s="701"/>
      <c r="BV45" s="701"/>
      <c r="BW45" s="701"/>
      <c r="BX45" s="706" t="str">
        <f>IFERROR(BX37+BZ42,"")</f>
        <v/>
      </c>
      <c r="BY45" s="707"/>
      <c r="BZ45" s="707"/>
      <c r="CA45" s="707"/>
      <c r="CB45" s="707"/>
      <c r="CC45" s="707"/>
      <c r="CD45" s="708"/>
      <c r="CE45" s="647"/>
      <c r="CF45" s="648"/>
      <c r="CG45" s="648"/>
      <c r="CH45" s="648"/>
      <c r="CI45" s="648"/>
      <c r="CJ45" s="715"/>
      <c r="CP45" s="96">
        <v>11</v>
      </c>
      <c r="CQ45" s="97" t="s">
        <v>58</v>
      </c>
      <c r="CR45" s="13">
        <v>4158</v>
      </c>
      <c r="CT45" s="97" t="s">
        <v>58</v>
      </c>
      <c r="CU45" s="97" t="s">
        <v>58</v>
      </c>
    </row>
    <row r="46" spans="1:99" ht="10.5" customHeight="1" x14ac:dyDescent="0.15">
      <c r="A46" s="456"/>
      <c r="B46" s="457"/>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524"/>
      <c r="AF46" s="524"/>
      <c r="AG46" s="524"/>
      <c r="AH46" s="524"/>
      <c r="AI46" s="524"/>
      <c r="AJ46" s="524"/>
      <c r="AK46" s="524"/>
      <c r="AL46" s="524"/>
      <c r="AM46" s="524"/>
      <c r="AN46" s="524"/>
      <c r="AO46" s="524"/>
      <c r="AP46" s="524"/>
      <c r="AQ46" s="524"/>
      <c r="AR46" s="524"/>
      <c r="AS46" s="524"/>
      <c r="AT46" s="524"/>
      <c r="AU46" s="524"/>
      <c r="AV46" s="524"/>
      <c r="AW46" s="524"/>
      <c r="AX46" s="524"/>
      <c r="AY46" s="524"/>
      <c r="AZ46" s="524"/>
      <c r="BA46" s="696"/>
      <c r="BB46" s="696"/>
      <c r="BC46" s="696"/>
      <c r="BD46" s="696"/>
      <c r="BE46" s="697"/>
      <c r="BF46" s="15"/>
      <c r="BG46" s="702"/>
      <c r="BH46" s="703"/>
      <c r="BI46" s="703"/>
      <c r="BJ46" s="703"/>
      <c r="BK46" s="703"/>
      <c r="BL46" s="703"/>
      <c r="BM46" s="703"/>
      <c r="BN46" s="703"/>
      <c r="BO46" s="703"/>
      <c r="BP46" s="703"/>
      <c r="BQ46" s="703"/>
      <c r="BR46" s="703"/>
      <c r="BS46" s="703"/>
      <c r="BT46" s="703"/>
      <c r="BU46" s="703"/>
      <c r="BV46" s="703"/>
      <c r="BW46" s="703"/>
      <c r="BX46" s="709"/>
      <c r="BY46" s="710"/>
      <c r="BZ46" s="710"/>
      <c r="CA46" s="710"/>
      <c r="CB46" s="710"/>
      <c r="CC46" s="710"/>
      <c r="CD46" s="711"/>
      <c r="CE46" s="647" t="s">
        <v>54</v>
      </c>
      <c r="CF46" s="648"/>
      <c r="CG46" s="648"/>
      <c r="CH46" s="648"/>
      <c r="CI46" s="648"/>
      <c r="CJ46" s="715"/>
      <c r="CP46" s="96">
        <v>12</v>
      </c>
      <c r="CQ46" s="97" t="s">
        <v>80</v>
      </c>
      <c r="CR46" s="13">
        <v>5821</v>
      </c>
      <c r="CT46" s="97" t="s">
        <v>80</v>
      </c>
      <c r="CU46" s="97" t="s">
        <v>80</v>
      </c>
    </row>
    <row r="47" spans="1:99" ht="10.5" customHeight="1" x14ac:dyDescent="0.15">
      <c r="A47" s="456"/>
      <c r="B47" s="457"/>
      <c r="G47" s="524"/>
      <c r="H47" s="524"/>
      <c r="I47" s="524"/>
      <c r="J47" s="524"/>
      <c r="K47" s="524"/>
      <c r="L47" s="524"/>
      <c r="M47" s="524"/>
      <c r="N47" s="524"/>
      <c r="O47" s="524"/>
      <c r="P47" s="524"/>
      <c r="Q47" s="524"/>
      <c r="R47" s="524"/>
      <c r="S47" s="524"/>
      <c r="T47" s="524"/>
      <c r="U47" s="524"/>
      <c r="V47" s="524"/>
      <c r="W47" s="524"/>
      <c r="X47" s="524"/>
      <c r="Y47" s="524"/>
      <c r="Z47" s="524"/>
      <c r="AA47" s="524"/>
      <c r="AB47" s="524"/>
      <c r="AC47" s="524"/>
      <c r="AD47" s="524"/>
      <c r="AE47" s="524"/>
      <c r="AF47" s="524"/>
      <c r="AG47" s="524"/>
      <c r="AH47" s="524"/>
      <c r="AI47" s="524"/>
      <c r="AJ47" s="524"/>
      <c r="AK47" s="524"/>
      <c r="AL47" s="524"/>
      <c r="AM47" s="524"/>
      <c r="AN47" s="524"/>
      <c r="AO47" s="524"/>
      <c r="AP47" s="524"/>
      <c r="AQ47" s="524"/>
      <c r="AR47" s="524"/>
      <c r="AS47" s="524"/>
      <c r="AT47" s="524"/>
      <c r="AU47" s="524"/>
      <c r="AV47" s="524"/>
      <c r="AW47" s="524"/>
      <c r="AX47" s="524"/>
      <c r="AY47" s="524"/>
      <c r="AZ47" s="524"/>
      <c r="BA47" s="696"/>
      <c r="BB47" s="696"/>
      <c r="BC47" s="696"/>
      <c r="BD47" s="696"/>
      <c r="BE47" s="697"/>
      <c r="BF47" s="15"/>
      <c r="BG47" s="702"/>
      <c r="BH47" s="703"/>
      <c r="BI47" s="703"/>
      <c r="BJ47" s="703"/>
      <c r="BK47" s="703"/>
      <c r="BL47" s="703"/>
      <c r="BM47" s="703"/>
      <c r="BN47" s="703"/>
      <c r="BO47" s="703"/>
      <c r="BP47" s="703"/>
      <c r="BQ47" s="703"/>
      <c r="BR47" s="703"/>
      <c r="BS47" s="703"/>
      <c r="BT47" s="703"/>
      <c r="BU47" s="703"/>
      <c r="BV47" s="703"/>
      <c r="BW47" s="703"/>
      <c r="BX47" s="709"/>
      <c r="BY47" s="710"/>
      <c r="BZ47" s="710"/>
      <c r="CA47" s="710"/>
      <c r="CB47" s="710"/>
      <c r="CC47" s="710"/>
      <c r="CD47" s="711"/>
      <c r="CE47" s="716" t="s">
        <v>56</v>
      </c>
      <c r="CF47" s="718"/>
      <c r="CG47" s="718"/>
      <c r="CH47" s="718"/>
      <c r="CI47" s="718"/>
      <c r="CJ47" s="720" t="s">
        <v>57</v>
      </c>
      <c r="CP47" s="98">
        <v>13</v>
      </c>
      <c r="CQ47" s="97" t="s">
        <v>59</v>
      </c>
      <c r="CR47" s="13">
        <v>4990</v>
      </c>
      <c r="CT47" s="97" t="s">
        <v>59</v>
      </c>
      <c r="CU47" s="97" t="s">
        <v>59</v>
      </c>
    </row>
    <row r="48" spans="1:99" ht="10.5" customHeight="1" thickBot="1" x14ac:dyDescent="0.2">
      <c r="A48" s="458"/>
      <c r="B48" s="459"/>
      <c r="C48" s="77"/>
      <c r="D48" s="78"/>
      <c r="E48" s="78"/>
      <c r="F48" s="78"/>
      <c r="G48" s="584"/>
      <c r="H48" s="584"/>
      <c r="I48" s="584"/>
      <c r="J48" s="584"/>
      <c r="K48" s="584"/>
      <c r="L48" s="584"/>
      <c r="M48" s="584"/>
      <c r="N48" s="584"/>
      <c r="O48" s="584"/>
      <c r="P48" s="584"/>
      <c r="Q48" s="584"/>
      <c r="R48" s="584"/>
      <c r="S48" s="584"/>
      <c r="T48" s="584"/>
      <c r="U48" s="584"/>
      <c r="V48" s="584"/>
      <c r="W48" s="584"/>
      <c r="X48" s="584"/>
      <c r="Y48" s="584"/>
      <c r="Z48" s="584"/>
      <c r="AA48" s="584"/>
      <c r="AB48" s="584"/>
      <c r="AC48" s="584"/>
      <c r="AD48" s="584"/>
      <c r="AE48" s="584"/>
      <c r="AF48" s="584"/>
      <c r="AG48" s="584"/>
      <c r="AH48" s="584"/>
      <c r="AI48" s="584"/>
      <c r="AJ48" s="584"/>
      <c r="AK48" s="584"/>
      <c r="AL48" s="584"/>
      <c r="AM48" s="584"/>
      <c r="AN48" s="584"/>
      <c r="AO48" s="584"/>
      <c r="AP48" s="584"/>
      <c r="AQ48" s="584"/>
      <c r="AR48" s="584"/>
      <c r="AS48" s="584"/>
      <c r="AT48" s="584"/>
      <c r="AU48" s="584"/>
      <c r="AV48" s="584"/>
      <c r="AW48" s="584"/>
      <c r="AX48" s="584"/>
      <c r="AY48" s="584"/>
      <c r="AZ48" s="584"/>
      <c r="BA48" s="698"/>
      <c r="BB48" s="698"/>
      <c r="BC48" s="698"/>
      <c r="BD48" s="698"/>
      <c r="BE48" s="699"/>
      <c r="BF48" s="15"/>
      <c r="BG48" s="704"/>
      <c r="BH48" s="705"/>
      <c r="BI48" s="705"/>
      <c r="BJ48" s="705"/>
      <c r="BK48" s="705"/>
      <c r="BL48" s="705"/>
      <c r="BM48" s="705"/>
      <c r="BN48" s="705"/>
      <c r="BO48" s="705"/>
      <c r="BP48" s="705"/>
      <c r="BQ48" s="705"/>
      <c r="BR48" s="705"/>
      <c r="BS48" s="705"/>
      <c r="BT48" s="705"/>
      <c r="BU48" s="705"/>
      <c r="BV48" s="705"/>
      <c r="BW48" s="705"/>
      <c r="BX48" s="712"/>
      <c r="BY48" s="713"/>
      <c r="BZ48" s="713"/>
      <c r="CA48" s="713"/>
      <c r="CB48" s="713"/>
      <c r="CC48" s="713"/>
      <c r="CD48" s="714"/>
      <c r="CE48" s="717"/>
      <c r="CF48" s="719"/>
      <c r="CG48" s="719"/>
      <c r="CH48" s="719"/>
      <c r="CI48" s="719"/>
      <c r="CJ48" s="721"/>
      <c r="CP48" s="96">
        <v>14</v>
      </c>
      <c r="CQ48" s="97" t="s">
        <v>61</v>
      </c>
      <c r="CR48" s="13">
        <v>4158</v>
      </c>
      <c r="CT48" s="97" t="s">
        <v>61</v>
      </c>
      <c r="CU48" s="97" t="s">
        <v>61</v>
      </c>
    </row>
    <row r="49" spans="1:99" ht="10.5" customHeight="1" thickBot="1" x14ac:dyDescent="0.2">
      <c r="B49" s="60"/>
      <c r="C49" s="47"/>
      <c r="D49" s="47"/>
      <c r="E49" s="47"/>
      <c r="F49" s="47"/>
      <c r="G49" s="47"/>
      <c r="H49" s="47"/>
      <c r="I49" s="47"/>
      <c r="J49" s="47"/>
      <c r="K49" s="47"/>
      <c r="L49" s="47"/>
      <c r="M49" s="47"/>
      <c r="N49" s="47"/>
      <c r="O49" s="47"/>
      <c r="P49" s="47"/>
      <c r="Q49" s="47"/>
      <c r="R49" s="47"/>
      <c r="AB49" s="62"/>
      <c r="AC49" s="62"/>
      <c r="AD49" s="62"/>
      <c r="AE49" s="62"/>
      <c r="AF49" s="62"/>
      <c r="AG49" s="62"/>
      <c r="AH49" s="63"/>
      <c r="AI49" s="63"/>
      <c r="AJ49" s="63"/>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P49" s="96">
        <v>15</v>
      </c>
      <c r="CQ49" s="97" t="s">
        <v>62</v>
      </c>
      <c r="CR49" s="13">
        <v>3326</v>
      </c>
      <c r="CT49" s="97" t="s">
        <v>62</v>
      </c>
      <c r="CU49" s="97" t="s">
        <v>62</v>
      </c>
    </row>
    <row r="50" spans="1:99" ht="10.5" customHeight="1" thickBot="1" x14ac:dyDescent="0.2">
      <c r="A50" s="454" t="s">
        <v>60</v>
      </c>
      <c r="B50" s="455"/>
      <c r="C50" s="64"/>
      <c r="D50" s="65"/>
      <c r="E50" s="65"/>
      <c r="F50" s="65"/>
      <c r="G50" s="65"/>
      <c r="H50" s="65"/>
      <c r="I50" s="65"/>
      <c r="J50" s="65"/>
      <c r="K50" s="65"/>
      <c r="L50" s="65"/>
      <c r="M50" s="65"/>
      <c r="N50" s="65"/>
      <c r="O50" s="65"/>
      <c r="P50" s="65"/>
      <c r="Q50" s="65"/>
      <c r="R50" s="66"/>
      <c r="S50" s="66"/>
      <c r="T50" s="66"/>
      <c r="U50" s="67"/>
      <c r="V50" s="67"/>
      <c r="W50" s="67"/>
      <c r="X50" s="67"/>
      <c r="Y50" s="67"/>
      <c r="Z50" s="67"/>
      <c r="AA50" s="66"/>
      <c r="AB50" s="66"/>
      <c r="AC50" s="68"/>
      <c r="AD50" s="68"/>
      <c r="AE50" s="68"/>
      <c r="AF50" s="68"/>
      <c r="AG50" s="68"/>
      <c r="AH50" s="68"/>
      <c r="AI50" s="68"/>
      <c r="AJ50" s="68"/>
      <c r="AK50" s="68"/>
      <c r="AL50" s="68"/>
      <c r="AM50" s="68"/>
      <c r="AN50" s="68"/>
      <c r="AO50" s="68"/>
      <c r="AP50" s="68"/>
      <c r="AQ50" s="68"/>
      <c r="AR50" s="68"/>
      <c r="AS50" s="66"/>
      <c r="AT50" s="66"/>
      <c r="AU50" s="66"/>
      <c r="AV50" s="66"/>
      <c r="AW50" s="66"/>
      <c r="AX50" s="66"/>
      <c r="AY50" s="66"/>
      <c r="AZ50" s="66"/>
      <c r="BA50" s="66"/>
      <c r="BB50" s="66"/>
      <c r="BC50" s="66"/>
      <c r="BD50" s="66"/>
      <c r="BE50" s="40"/>
      <c r="BG50" s="80"/>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2"/>
      <c r="CF50" s="82"/>
      <c r="CG50" s="82"/>
      <c r="CH50" s="82"/>
      <c r="CI50" s="82"/>
      <c r="CJ50" s="82"/>
      <c r="CP50" s="96">
        <v>16</v>
      </c>
      <c r="CQ50" s="97" t="s">
        <v>63</v>
      </c>
      <c r="CR50" s="281">
        <v>4158</v>
      </c>
      <c r="CT50" s="97" t="s">
        <v>63</v>
      </c>
      <c r="CU50" s="97" t="s">
        <v>63</v>
      </c>
    </row>
    <row r="51" spans="1:99" ht="10.5" customHeight="1" x14ac:dyDescent="0.15">
      <c r="A51" s="456"/>
      <c r="B51" s="457"/>
      <c r="C51" s="61"/>
      <c r="D51" s="606" t="s">
        <v>10</v>
      </c>
      <c r="E51" s="606"/>
      <c r="F51" s="607"/>
      <c r="G51" s="608" t="s">
        <v>11</v>
      </c>
      <c r="H51" s="609"/>
      <c r="I51" s="609"/>
      <c r="J51" s="609"/>
      <c r="K51" s="609"/>
      <c r="L51" s="609"/>
      <c r="M51" s="609"/>
      <c r="N51" s="609"/>
      <c r="O51" s="609"/>
      <c r="P51" s="609"/>
      <c r="Q51" s="609"/>
      <c r="R51" s="609"/>
      <c r="S51" s="609"/>
      <c r="T51" s="609"/>
      <c r="U51" s="609"/>
      <c r="V51" s="610"/>
      <c r="W51" s="69"/>
      <c r="X51" s="69"/>
      <c r="Y51" s="69"/>
      <c r="Z51" s="69"/>
      <c r="AC51" s="70"/>
      <c r="AD51" s="70"/>
      <c r="AE51" s="70"/>
      <c r="AF51" s="70"/>
      <c r="AG51" s="70"/>
      <c r="AH51" s="70"/>
      <c r="AI51" s="70"/>
      <c r="AJ51" s="70"/>
      <c r="AK51" s="70"/>
      <c r="AL51" s="70"/>
      <c r="AM51" s="70"/>
      <c r="AN51" s="70"/>
      <c r="AO51" s="70"/>
      <c r="AP51" s="70"/>
      <c r="AQ51" s="70"/>
      <c r="AR51" s="70"/>
      <c r="BE51" s="46"/>
      <c r="BG51" s="617" t="s">
        <v>35</v>
      </c>
      <c r="BH51" s="618"/>
      <c r="BI51" s="618"/>
      <c r="BJ51" s="618"/>
      <c r="BK51" s="618"/>
      <c r="BL51" s="619"/>
      <c r="BM51" s="623" t="s">
        <v>36</v>
      </c>
      <c r="BN51" s="624"/>
      <c r="BO51" s="624"/>
      <c r="BP51" s="624"/>
      <c r="BQ51" s="625"/>
      <c r="BR51" s="623" t="s">
        <v>37</v>
      </c>
      <c r="BS51" s="624"/>
      <c r="BT51" s="624"/>
      <c r="BU51" s="624"/>
      <c r="BV51" s="624"/>
      <c r="BW51" s="624"/>
      <c r="BX51" s="623" t="s">
        <v>38</v>
      </c>
      <c r="BY51" s="624"/>
      <c r="BZ51" s="624"/>
      <c r="CA51" s="624"/>
      <c r="CB51" s="624"/>
      <c r="CC51" s="624"/>
      <c r="CD51" s="624"/>
      <c r="CE51" s="629" t="s">
        <v>39</v>
      </c>
      <c r="CF51" s="630"/>
      <c r="CG51" s="630"/>
      <c r="CH51" s="630"/>
      <c r="CI51" s="630"/>
      <c r="CJ51" s="631"/>
      <c r="CP51" s="96">
        <v>17</v>
      </c>
      <c r="CQ51" s="97" t="s">
        <v>64</v>
      </c>
      <c r="CR51" s="281">
        <v>3326</v>
      </c>
      <c r="CT51" s="97" t="s">
        <v>64</v>
      </c>
      <c r="CU51" s="97" t="s">
        <v>64</v>
      </c>
    </row>
    <row r="52" spans="1:99" ht="10.5" customHeight="1" thickBot="1" x14ac:dyDescent="0.2">
      <c r="A52" s="456"/>
      <c r="B52" s="457"/>
      <c r="C52" s="61"/>
      <c r="D52" s="606"/>
      <c r="E52" s="606"/>
      <c r="F52" s="607"/>
      <c r="G52" s="611"/>
      <c r="H52" s="612"/>
      <c r="I52" s="612"/>
      <c r="J52" s="612"/>
      <c r="K52" s="612"/>
      <c r="L52" s="612"/>
      <c r="M52" s="612"/>
      <c r="N52" s="612"/>
      <c r="O52" s="612"/>
      <c r="P52" s="612"/>
      <c r="Q52" s="612"/>
      <c r="R52" s="612"/>
      <c r="S52" s="612"/>
      <c r="T52" s="612"/>
      <c r="U52" s="612"/>
      <c r="V52" s="613"/>
      <c r="W52" s="69"/>
      <c r="X52" s="69"/>
      <c r="Y52" s="69"/>
      <c r="Z52" s="69"/>
      <c r="AC52" s="51"/>
      <c r="AD52" s="51"/>
      <c r="AE52" s="51"/>
      <c r="AF52" s="51"/>
      <c r="AG52" s="51"/>
      <c r="AH52" s="51"/>
      <c r="AI52" s="51"/>
      <c r="AJ52" s="51"/>
      <c r="AK52" s="51"/>
      <c r="AL52" s="51"/>
      <c r="AM52" s="51"/>
      <c r="AN52" s="51"/>
      <c r="AO52" s="51"/>
      <c r="AP52" s="51"/>
      <c r="AQ52" s="51"/>
      <c r="AR52" s="51"/>
      <c r="BE52" s="46"/>
      <c r="BG52" s="620"/>
      <c r="BH52" s="621"/>
      <c r="BI52" s="621"/>
      <c r="BJ52" s="621"/>
      <c r="BK52" s="621"/>
      <c r="BL52" s="622"/>
      <c r="BM52" s="626"/>
      <c r="BN52" s="627"/>
      <c r="BO52" s="627"/>
      <c r="BP52" s="627"/>
      <c r="BQ52" s="628"/>
      <c r="BR52" s="626"/>
      <c r="BS52" s="627"/>
      <c r="BT52" s="627"/>
      <c r="BU52" s="627"/>
      <c r="BV52" s="627"/>
      <c r="BW52" s="627"/>
      <c r="BX52" s="626"/>
      <c r="BY52" s="627"/>
      <c r="BZ52" s="627"/>
      <c r="CA52" s="627"/>
      <c r="CB52" s="627"/>
      <c r="CC52" s="627"/>
      <c r="CD52" s="627"/>
      <c r="CE52" s="632"/>
      <c r="CF52" s="633"/>
      <c r="CG52" s="633"/>
      <c r="CH52" s="633"/>
      <c r="CI52" s="633"/>
      <c r="CJ52" s="634"/>
      <c r="CP52" s="98">
        <v>18</v>
      </c>
      <c r="CQ52" s="97" t="s">
        <v>65</v>
      </c>
      <c r="CR52" s="281">
        <v>3326</v>
      </c>
      <c r="CT52" s="97" t="s">
        <v>65</v>
      </c>
      <c r="CU52" s="97" t="s">
        <v>65</v>
      </c>
    </row>
    <row r="53" spans="1:99" ht="10.5" customHeight="1" x14ac:dyDescent="0.15">
      <c r="A53" s="456"/>
      <c r="B53" s="457"/>
      <c r="C53" s="61"/>
      <c r="D53" s="606"/>
      <c r="E53" s="606"/>
      <c r="F53" s="607"/>
      <c r="G53" s="614"/>
      <c r="H53" s="615"/>
      <c r="I53" s="615"/>
      <c r="J53" s="615"/>
      <c r="K53" s="615"/>
      <c r="L53" s="615"/>
      <c r="M53" s="615"/>
      <c r="N53" s="615"/>
      <c r="O53" s="615"/>
      <c r="P53" s="615"/>
      <c r="Q53" s="615"/>
      <c r="R53" s="615"/>
      <c r="S53" s="615"/>
      <c r="T53" s="615"/>
      <c r="U53" s="615"/>
      <c r="V53" s="616"/>
      <c r="W53" s="69"/>
      <c r="X53" s="69"/>
      <c r="Y53" s="69"/>
      <c r="Z53" s="69"/>
      <c r="AC53" s="51"/>
      <c r="AD53" s="51"/>
      <c r="AE53" s="51"/>
      <c r="AF53" s="51"/>
      <c r="AG53" s="51"/>
      <c r="AH53" s="51"/>
      <c r="AI53" s="51"/>
      <c r="AJ53" s="51"/>
      <c r="AK53" s="51"/>
      <c r="AL53" s="51"/>
      <c r="AM53" s="51"/>
      <c r="AN53" s="51"/>
      <c r="AO53" s="51"/>
      <c r="AP53" s="51"/>
      <c r="AQ53" s="51"/>
      <c r="AR53" s="51"/>
      <c r="BE53" s="46"/>
      <c r="BG53" s="653"/>
      <c r="BH53" s="654"/>
      <c r="BI53" s="654"/>
      <c r="BJ53" s="654"/>
      <c r="BK53" s="654"/>
      <c r="BL53" s="655"/>
      <c r="BM53" s="662"/>
      <c r="BN53" s="663"/>
      <c r="BO53" s="663"/>
      <c r="BP53" s="663"/>
      <c r="BQ53" s="664"/>
      <c r="BR53" s="670" t="str">
        <f>IF(BG53="","",VLOOKUP(BG53,$CP$35:$CR$85,3,FALSE))</f>
        <v/>
      </c>
      <c r="BS53" s="671"/>
      <c r="BT53" s="671"/>
      <c r="BU53" s="671"/>
      <c r="BV53" s="671"/>
      <c r="BW53" s="672"/>
      <c r="BX53" s="670" t="str">
        <f>IFERROR(BM53*BR53,"")</f>
        <v/>
      </c>
      <c r="BY53" s="671"/>
      <c r="BZ53" s="671"/>
      <c r="CA53" s="671"/>
      <c r="CB53" s="671"/>
      <c r="CC53" s="671"/>
      <c r="CD53" s="672"/>
      <c r="CE53" s="679"/>
      <c r="CF53" s="680"/>
      <c r="CG53" s="680"/>
      <c r="CH53" s="680"/>
      <c r="CI53" s="680"/>
      <c r="CJ53" s="681"/>
      <c r="CP53" s="96">
        <v>19</v>
      </c>
      <c r="CQ53" s="97" t="s">
        <v>66</v>
      </c>
      <c r="CR53" s="281">
        <v>2495</v>
      </c>
      <c r="CT53" s="97" t="s">
        <v>66</v>
      </c>
      <c r="CU53" s="97" t="s">
        <v>66</v>
      </c>
    </row>
    <row r="54" spans="1:99" ht="10.5" customHeight="1" x14ac:dyDescent="0.15">
      <c r="A54" s="456"/>
      <c r="B54" s="457"/>
      <c r="C54" s="61"/>
      <c r="D54" s="52"/>
      <c r="E54" s="52"/>
      <c r="F54" s="52"/>
      <c r="G54" s="524"/>
      <c r="H54" s="524"/>
      <c r="I54" s="524"/>
      <c r="J54" s="524"/>
      <c r="K54" s="524"/>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4"/>
      <c r="AJ54" s="524"/>
      <c r="AK54" s="524"/>
      <c r="AL54" s="524"/>
      <c r="AM54" s="524"/>
      <c r="AN54" s="524"/>
      <c r="AO54" s="524"/>
      <c r="AP54" s="524"/>
      <c r="AQ54" s="524"/>
      <c r="AR54" s="524"/>
      <c r="AS54" s="524"/>
      <c r="AT54" s="524"/>
      <c r="AU54" s="524"/>
      <c r="AV54" s="524"/>
      <c r="AW54" s="524"/>
      <c r="AX54" s="524"/>
      <c r="AY54" s="524"/>
      <c r="AZ54" s="524"/>
      <c r="BA54" s="524"/>
      <c r="BB54" s="524"/>
      <c r="BC54" s="524"/>
      <c r="BD54" s="524"/>
      <c r="BE54" s="525"/>
      <c r="BG54" s="656"/>
      <c r="BH54" s="657"/>
      <c r="BI54" s="657"/>
      <c r="BJ54" s="657"/>
      <c r="BK54" s="657"/>
      <c r="BL54" s="658"/>
      <c r="BM54" s="665"/>
      <c r="BN54" s="578"/>
      <c r="BO54" s="578"/>
      <c r="BP54" s="578"/>
      <c r="BQ54" s="666"/>
      <c r="BR54" s="673"/>
      <c r="BS54" s="674"/>
      <c r="BT54" s="674"/>
      <c r="BU54" s="674"/>
      <c r="BV54" s="674"/>
      <c r="BW54" s="675"/>
      <c r="BX54" s="673"/>
      <c r="BY54" s="674"/>
      <c r="BZ54" s="674"/>
      <c r="CA54" s="674"/>
      <c r="CB54" s="674"/>
      <c r="CC54" s="674"/>
      <c r="CD54" s="675"/>
      <c r="CE54" s="647" t="s">
        <v>96</v>
      </c>
      <c r="CF54" s="648"/>
      <c r="CG54" s="648"/>
      <c r="CH54" s="648"/>
      <c r="CI54" s="71"/>
      <c r="CJ54" s="72"/>
      <c r="CP54" s="96">
        <v>20</v>
      </c>
      <c r="CQ54" s="97" t="s">
        <v>236</v>
      </c>
      <c r="CR54" s="281">
        <v>2873</v>
      </c>
      <c r="CT54" s="97" t="s">
        <v>237</v>
      </c>
      <c r="CU54" s="97" t="s">
        <v>236</v>
      </c>
    </row>
    <row r="55" spans="1:99" ht="10.5" customHeight="1" x14ac:dyDescent="0.15">
      <c r="A55" s="456"/>
      <c r="B55" s="457"/>
      <c r="C55" s="61"/>
      <c r="D55" s="52"/>
      <c r="E55" s="52"/>
      <c r="F55" s="52"/>
      <c r="G55" s="524"/>
      <c r="H55" s="524"/>
      <c r="I55" s="524"/>
      <c r="J55" s="524"/>
      <c r="K55" s="524"/>
      <c r="L55" s="524"/>
      <c r="M55" s="524"/>
      <c r="N55" s="524"/>
      <c r="O55" s="524"/>
      <c r="P55" s="524"/>
      <c r="Q55" s="524"/>
      <c r="R55" s="524"/>
      <c r="S55" s="524"/>
      <c r="T55" s="524"/>
      <c r="U55" s="524"/>
      <c r="V55" s="524"/>
      <c r="W55" s="524"/>
      <c r="X55" s="524"/>
      <c r="Y55" s="524"/>
      <c r="Z55" s="524"/>
      <c r="AA55" s="524"/>
      <c r="AB55" s="524"/>
      <c r="AC55" s="524"/>
      <c r="AD55" s="524"/>
      <c r="AE55" s="524"/>
      <c r="AF55" s="524"/>
      <c r="AG55" s="524"/>
      <c r="AH55" s="524"/>
      <c r="AI55" s="524"/>
      <c r="AJ55" s="524"/>
      <c r="AK55" s="524"/>
      <c r="AL55" s="524"/>
      <c r="AM55" s="524"/>
      <c r="AN55" s="524"/>
      <c r="AO55" s="524"/>
      <c r="AP55" s="524"/>
      <c r="AQ55" s="524"/>
      <c r="AR55" s="524"/>
      <c r="AS55" s="524"/>
      <c r="AT55" s="524"/>
      <c r="AU55" s="524"/>
      <c r="AV55" s="524"/>
      <c r="AW55" s="524"/>
      <c r="AX55" s="524"/>
      <c r="AY55" s="524"/>
      <c r="AZ55" s="524"/>
      <c r="BA55" s="524"/>
      <c r="BB55" s="524"/>
      <c r="BC55" s="524"/>
      <c r="BD55" s="524"/>
      <c r="BE55" s="525"/>
      <c r="BG55" s="656"/>
      <c r="BH55" s="657"/>
      <c r="BI55" s="657"/>
      <c r="BJ55" s="657"/>
      <c r="BK55" s="657"/>
      <c r="BL55" s="658"/>
      <c r="BM55" s="665"/>
      <c r="BN55" s="578"/>
      <c r="BO55" s="578"/>
      <c r="BP55" s="578"/>
      <c r="BQ55" s="666"/>
      <c r="BR55" s="673"/>
      <c r="BS55" s="674"/>
      <c r="BT55" s="674"/>
      <c r="BU55" s="674"/>
      <c r="BV55" s="674"/>
      <c r="BW55" s="675"/>
      <c r="BX55" s="673"/>
      <c r="BY55" s="674"/>
      <c r="BZ55" s="674"/>
      <c r="CA55" s="674"/>
      <c r="CB55" s="674"/>
      <c r="CC55" s="674"/>
      <c r="CD55" s="675"/>
      <c r="CE55" s="73"/>
      <c r="CF55" s="74"/>
      <c r="CG55" s="74"/>
      <c r="CH55" s="74"/>
      <c r="CI55" s="74"/>
      <c r="CJ55" s="75"/>
      <c r="CP55" s="98">
        <v>21</v>
      </c>
      <c r="CQ55" s="97" t="s">
        <v>67</v>
      </c>
      <c r="CR55" s="281">
        <v>2911</v>
      </c>
      <c r="CT55" s="97" t="s">
        <v>67</v>
      </c>
      <c r="CU55" s="97" t="s">
        <v>67</v>
      </c>
    </row>
    <row r="56" spans="1:99" ht="10.5" customHeight="1" x14ac:dyDescent="0.15">
      <c r="A56" s="456"/>
      <c r="B56" s="457"/>
      <c r="C56" s="61"/>
      <c r="D56" s="52"/>
      <c r="E56" s="52"/>
      <c r="F56" s="52"/>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524"/>
      <c r="AI56" s="524"/>
      <c r="AJ56" s="524"/>
      <c r="AK56" s="524"/>
      <c r="AL56" s="524"/>
      <c r="AM56" s="524"/>
      <c r="AN56" s="524"/>
      <c r="AO56" s="524"/>
      <c r="AP56" s="524"/>
      <c r="AQ56" s="524"/>
      <c r="AR56" s="524"/>
      <c r="AS56" s="524"/>
      <c r="AT56" s="524"/>
      <c r="AU56" s="524"/>
      <c r="AV56" s="524"/>
      <c r="AW56" s="524"/>
      <c r="AX56" s="524"/>
      <c r="AY56" s="524"/>
      <c r="AZ56" s="524"/>
      <c r="BA56" s="524"/>
      <c r="BB56" s="524"/>
      <c r="BC56" s="524"/>
      <c r="BD56" s="524"/>
      <c r="BE56" s="525"/>
      <c r="BG56" s="656"/>
      <c r="BH56" s="657"/>
      <c r="BI56" s="657"/>
      <c r="BJ56" s="657"/>
      <c r="BK56" s="657"/>
      <c r="BL56" s="658"/>
      <c r="BM56" s="665"/>
      <c r="BN56" s="578"/>
      <c r="BO56" s="578"/>
      <c r="BP56" s="578"/>
      <c r="BQ56" s="666"/>
      <c r="BR56" s="673"/>
      <c r="BS56" s="674"/>
      <c r="BT56" s="674"/>
      <c r="BU56" s="674"/>
      <c r="BV56" s="674"/>
      <c r="BW56" s="675"/>
      <c r="BX56" s="673"/>
      <c r="BY56" s="674"/>
      <c r="BZ56" s="674"/>
      <c r="CA56" s="674"/>
      <c r="CB56" s="674"/>
      <c r="CC56" s="674"/>
      <c r="CD56" s="675"/>
      <c r="CE56" s="647" t="s">
        <v>44</v>
      </c>
      <c r="CF56" s="648"/>
      <c r="CG56" s="648"/>
      <c r="CH56" s="648"/>
      <c r="CI56" s="71"/>
      <c r="CJ56" s="72"/>
      <c r="CP56" s="96">
        <v>22</v>
      </c>
      <c r="CQ56" s="97" t="s">
        <v>239</v>
      </c>
      <c r="CR56" s="281">
        <v>2495</v>
      </c>
      <c r="CT56" s="290" t="s">
        <v>249</v>
      </c>
      <c r="CU56" s="97" t="s">
        <v>249</v>
      </c>
    </row>
    <row r="57" spans="1:99" ht="10.5" customHeight="1" x14ac:dyDescent="0.15">
      <c r="A57" s="456"/>
      <c r="B57" s="457"/>
      <c r="C57" s="61"/>
      <c r="D57" s="52"/>
      <c r="E57" s="52"/>
      <c r="F57" s="52"/>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24"/>
      <c r="AI57" s="524"/>
      <c r="AJ57" s="524"/>
      <c r="AK57" s="524"/>
      <c r="AL57" s="524"/>
      <c r="AM57" s="524"/>
      <c r="AN57" s="524"/>
      <c r="AO57" s="524"/>
      <c r="AP57" s="524"/>
      <c r="AQ57" s="524"/>
      <c r="AR57" s="524"/>
      <c r="AS57" s="524"/>
      <c r="AT57" s="524"/>
      <c r="AU57" s="524"/>
      <c r="AV57" s="524"/>
      <c r="AW57" s="524"/>
      <c r="AX57" s="524"/>
      <c r="AY57" s="524"/>
      <c r="AZ57" s="524"/>
      <c r="BA57" s="524"/>
      <c r="BB57" s="524"/>
      <c r="BC57" s="524"/>
      <c r="BD57" s="524"/>
      <c r="BE57" s="525"/>
      <c r="BG57" s="659"/>
      <c r="BH57" s="660"/>
      <c r="BI57" s="660"/>
      <c r="BJ57" s="660"/>
      <c r="BK57" s="660"/>
      <c r="BL57" s="661"/>
      <c r="BM57" s="667"/>
      <c r="BN57" s="668"/>
      <c r="BO57" s="668"/>
      <c r="BP57" s="668"/>
      <c r="BQ57" s="669"/>
      <c r="BR57" s="676"/>
      <c r="BS57" s="677"/>
      <c r="BT57" s="677"/>
      <c r="BU57" s="677"/>
      <c r="BV57" s="677"/>
      <c r="BW57" s="678"/>
      <c r="BX57" s="676"/>
      <c r="BY57" s="677"/>
      <c r="BZ57" s="677"/>
      <c r="CA57" s="677"/>
      <c r="CB57" s="677"/>
      <c r="CC57" s="677"/>
      <c r="CD57" s="678"/>
      <c r="CE57" s="73"/>
      <c r="CF57" s="74"/>
      <c r="CG57" s="74"/>
      <c r="CH57" s="74"/>
      <c r="CI57" s="74"/>
      <c r="CJ57" s="75"/>
      <c r="CP57" s="96">
        <v>23</v>
      </c>
      <c r="CQ57" s="97" t="s">
        <v>240</v>
      </c>
      <c r="CR57" s="281">
        <v>2495</v>
      </c>
      <c r="CT57" s="290" t="s">
        <v>250</v>
      </c>
      <c r="CU57" s="97" t="s">
        <v>250</v>
      </c>
    </row>
    <row r="58" spans="1:99" ht="10.5" customHeight="1" x14ac:dyDescent="0.15">
      <c r="A58" s="456"/>
      <c r="B58" s="457"/>
      <c r="C58" s="61"/>
      <c r="D58" s="52"/>
      <c r="E58" s="52"/>
      <c r="F58" s="52"/>
      <c r="G58" s="526"/>
      <c r="H58" s="526"/>
      <c r="I58" s="526"/>
      <c r="J58" s="526"/>
      <c r="K58" s="526"/>
      <c r="L58" s="526"/>
      <c r="M58" s="526"/>
      <c r="N58" s="526"/>
      <c r="O58" s="526"/>
      <c r="P58" s="526"/>
      <c r="Q58" s="526"/>
      <c r="R58" s="526"/>
      <c r="S58" s="526"/>
      <c r="T58" s="526"/>
      <c r="U58" s="526"/>
      <c r="V58" s="526"/>
      <c r="W58" s="526"/>
      <c r="X58" s="526"/>
      <c r="Y58" s="526"/>
      <c r="Z58" s="526"/>
      <c r="AA58" s="526"/>
      <c r="AB58" s="526"/>
      <c r="AC58" s="526"/>
      <c r="AD58" s="526"/>
      <c r="AE58" s="526"/>
      <c r="AF58" s="526"/>
      <c r="AG58" s="526"/>
      <c r="AH58" s="526"/>
      <c r="AI58" s="526"/>
      <c r="AJ58" s="526"/>
      <c r="AK58" s="526"/>
      <c r="AL58" s="526"/>
      <c r="AM58" s="526"/>
      <c r="AN58" s="526"/>
      <c r="AO58" s="526"/>
      <c r="AP58" s="526"/>
      <c r="AQ58" s="526"/>
      <c r="AR58" s="526"/>
      <c r="AS58" s="526"/>
      <c r="AT58" s="526"/>
      <c r="AU58" s="526"/>
      <c r="AV58" s="526"/>
      <c r="AW58" s="526"/>
      <c r="AX58" s="526"/>
      <c r="AY58" s="526"/>
      <c r="AZ58" s="526"/>
      <c r="BA58" s="526"/>
      <c r="BB58" s="526"/>
      <c r="BC58" s="526"/>
      <c r="BD58" s="526"/>
      <c r="BE58" s="527"/>
      <c r="BG58" s="682" t="str">
        <f>IF(BG53="","",VLOOKUP(BG53,$CP$35:$CR$85,2,FALSE))</f>
        <v/>
      </c>
      <c r="BH58" s="683"/>
      <c r="BI58" s="683"/>
      <c r="BJ58" s="683"/>
      <c r="BK58" s="683"/>
      <c r="BL58" s="683"/>
      <c r="BM58" s="688" t="s">
        <v>46</v>
      </c>
      <c r="BN58" s="688"/>
      <c r="BO58" s="688"/>
      <c r="BP58" s="688"/>
      <c r="BQ58" s="688"/>
      <c r="BR58" s="688"/>
      <c r="BS58" s="688"/>
      <c r="BT58" s="688"/>
      <c r="BU58" s="688"/>
      <c r="BV58" s="688"/>
      <c r="BW58" s="689"/>
      <c r="BX58" s="635"/>
      <c r="BY58" s="636"/>
      <c r="BZ58" s="641" t="str">
        <f>IF(BX58="","",VLOOKUP(BX58,$CT$32:$CU$33,2,FALSE))</f>
        <v/>
      </c>
      <c r="CA58" s="641"/>
      <c r="CB58" s="641"/>
      <c r="CC58" s="641"/>
      <c r="CD58" s="642"/>
      <c r="CE58" s="647" t="s">
        <v>47</v>
      </c>
      <c r="CF58" s="648"/>
      <c r="CG58" s="648"/>
      <c r="CH58" s="648"/>
      <c r="CI58" s="71"/>
      <c r="CJ58" s="72"/>
      <c r="CP58" s="96">
        <v>24</v>
      </c>
      <c r="CQ58" s="97" t="s">
        <v>241</v>
      </c>
      <c r="CR58" s="281">
        <v>2495</v>
      </c>
      <c r="CT58" s="97" t="s">
        <v>251</v>
      </c>
      <c r="CU58" s="97" t="s">
        <v>251</v>
      </c>
    </row>
    <row r="59" spans="1:99" ht="10.5" customHeight="1" x14ac:dyDescent="0.15">
      <c r="A59" s="456"/>
      <c r="B59" s="457"/>
      <c r="C59" s="649" t="s">
        <v>23</v>
      </c>
      <c r="D59" s="650"/>
      <c r="E59" s="650"/>
      <c r="F59" s="650"/>
      <c r="G59" s="514"/>
      <c r="H59" s="514"/>
      <c r="I59" s="514"/>
      <c r="J59" s="514"/>
      <c r="K59" s="514"/>
      <c r="L59" s="514"/>
      <c r="M59" s="514"/>
      <c r="N59" s="514"/>
      <c r="O59" s="514"/>
      <c r="P59" s="514"/>
      <c r="Q59" s="514"/>
      <c r="R59" s="514"/>
      <c r="S59" s="514"/>
      <c r="T59" s="514"/>
      <c r="U59" s="514"/>
      <c r="V59" s="514"/>
      <c r="W59" s="514"/>
      <c r="X59" s="514"/>
      <c r="Y59" s="514"/>
      <c r="Z59" s="514"/>
      <c r="AA59" s="514"/>
      <c r="AB59" s="514"/>
      <c r="AC59" s="514"/>
      <c r="AD59" s="514"/>
      <c r="AE59" s="514"/>
      <c r="AF59" s="514"/>
      <c r="AG59" s="514"/>
      <c r="AH59" s="514"/>
      <c r="AI59" s="514"/>
      <c r="AJ59" s="514"/>
      <c r="AK59" s="514"/>
      <c r="AL59" s="514"/>
      <c r="AM59" s="514"/>
      <c r="AN59" s="514"/>
      <c r="AO59" s="514"/>
      <c r="AP59" s="514"/>
      <c r="AQ59" s="514"/>
      <c r="AR59" s="514"/>
      <c r="AS59" s="514"/>
      <c r="AT59" s="514"/>
      <c r="AU59" s="514"/>
      <c r="AV59" s="514"/>
      <c r="AW59" s="514"/>
      <c r="AX59" s="514"/>
      <c r="AY59" s="514"/>
      <c r="AZ59" s="514"/>
      <c r="BA59" s="514"/>
      <c r="BB59" s="514"/>
      <c r="BC59" s="514"/>
      <c r="BD59" s="514"/>
      <c r="BE59" s="515"/>
      <c r="BG59" s="684"/>
      <c r="BH59" s="685"/>
      <c r="BI59" s="685"/>
      <c r="BJ59" s="685"/>
      <c r="BK59" s="685"/>
      <c r="BL59" s="685"/>
      <c r="BM59" s="690"/>
      <c r="BN59" s="690"/>
      <c r="BO59" s="690"/>
      <c r="BP59" s="690"/>
      <c r="BQ59" s="690"/>
      <c r="BR59" s="690"/>
      <c r="BS59" s="690"/>
      <c r="BT59" s="690"/>
      <c r="BU59" s="690"/>
      <c r="BV59" s="690"/>
      <c r="BW59" s="691"/>
      <c r="BX59" s="637"/>
      <c r="BY59" s="638"/>
      <c r="BZ59" s="643"/>
      <c r="CA59" s="643"/>
      <c r="CB59" s="643"/>
      <c r="CC59" s="643"/>
      <c r="CD59" s="644"/>
      <c r="CE59" s="76"/>
      <c r="CF59" s="71"/>
      <c r="CG59" s="71"/>
      <c r="CH59" s="71"/>
      <c r="CI59" s="71"/>
      <c r="CJ59" s="72"/>
      <c r="CP59" s="96">
        <v>25</v>
      </c>
      <c r="CQ59" s="97" t="s">
        <v>81</v>
      </c>
      <c r="CR59" s="281">
        <v>2851</v>
      </c>
      <c r="CT59" s="97" t="s">
        <v>81</v>
      </c>
      <c r="CU59" s="97" t="s">
        <v>81</v>
      </c>
    </row>
    <row r="60" spans="1:99" ht="10.5" customHeight="1" x14ac:dyDescent="0.15">
      <c r="A60" s="456"/>
      <c r="B60" s="457"/>
      <c r="C60" s="651"/>
      <c r="D60" s="652"/>
      <c r="E60" s="652"/>
      <c r="F60" s="652"/>
      <c r="G60" s="516"/>
      <c r="H60" s="516"/>
      <c r="I60" s="516"/>
      <c r="J60" s="516"/>
      <c r="K60" s="516"/>
      <c r="L60" s="516"/>
      <c r="M60" s="516"/>
      <c r="N60" s="516"/>
      <c r="O60" s="516"/>
      <c r="P60" s="516"/>
      <c r="Q60" s="516"/>
      <c r="R60" s="516"/>
      <c r="S60" s="516"/>
      <c r="T60" s="516"/>
      <c r="U60" s="516"/>
      <c r="V60" s="516"/>
      <c r="W60" s="516"/>
      <c r="X60" s="516"/>
      <c r="Y60" s="516"/>
      <c r="Z60" s="516"/>
      <c r="AA60" s="516"/>
      <c r="AB60" s="516"/>
      <c r="AC60" s="516"/>
      <c r="AD60" s="516"/>
      <c r="AE60" s="516"/>
      <c r="AF60" s="516"/>
      <c r="AG60" s="516"/>
      <c r="AH60" s="516"/>
      <c r="AI60" s="516"/>
      <c r="AJ60" s="516"/>
      <c r="AK60" s="516"/>
      <c r="AL60" s="516"/>
      <c r="AM60" s="516"/>
      <c r="AN60" s="516"/>
      <c r="AO60" s="516"/>
      <c r="AP60" s="516"/>
      <c r="AQ60" s="516"/>
      <c r="AR60" s="516"/>
      <c r="AS60" s="516"/>
      <c r="AT60" s="516"/>
      <c r="AU60" s="516"/>
      <c r="AV60" s="516"/>
      <c r="AW60" s="516"/>
      <c r="AX60" s="516"/>
      <c r="AY60" s="516"/>
      <c r="AZ60" s="516"/>
      <c r="BA60" s="516"/>
      <c r="BB60" s="516"/>
      <c r="BC60" s="516"/>
      <c r="BD60" s="516"/>
      <c r="BE60" s="517"/>
      <c r="BG60" s="686"/>
      <c r="BH60" s="687"/>
      <c r="BI60" s="687"/>
      <c r="BJ60" s="687"/>
      <c r="BK60" s="687"/>
      <c r="BL60" s="687"/>
      <c r="BM60" s="692"/>
      <c r="BN60" s="692"/>
      <c r="BO60" s="692"/>
      <c r="BP60" s="692"/>
      <c r="BQ60" s="692"/>
      <c r="BR60" s="692"/>
      <c r="BS60" s="692"/>
      <c r="BT60" s="692"/>
      <c r="BU60" s="692"/>
      <c r="BV60" s="692"/>
      <c r="BW60" s="693"/>
      <c r="BX60" s="639"/>
      <c r="BY60" s="640"/>
      <c r="BZ60" s="645"/>
      <c r="CA60" s="645"/>
      <c r="CB60" s="645"/>
      <c r="CC60" s="645"/>
      <c r="CD60" s="646"/>
      <c r="CE60" s="647" t="s">
        <v>50</v>
      </c>
      <c r="CF60" s="648"/>
      <c r="CG60" s="648"/>
      <c r="CH60" s="648"/>
      <c r="CI60" s="71"/>
      <c r="CJ60" s="72"/>
      <c r="CP60" s="98">
        <v>26</v>
      </c>
      <c r="CQ60" s="97" t="s">
        <v>242</v>
      </c>
      <c r="CR60" s="281">
        <v>3370</v>
      </c>
      <c r="CT60" s="97" t="s">
        <v>243</v>
      </c>
      <c r="CU60" s="97" t="s">
        <v>243</v>
      </c>
    </row>
    <row r="61" spans="1:99" ht="10.5" customHeight="1" x14ac:dyDescent="0.15">
      <c r="A61" s="456"/>
      <c r="B61" s="457"/>
      <c r="G61" s="583"/>
      <c r="H61" s="583"/>
      <c r="I61" s="583"/>
      <c r="J61" s="583"/>
      <c r="K61" s="583"/>
      <c r="L61" s="583"/>
      <c r="M61" s="583"/>
      <c r="N61" s="583"/>
      <c r="O61" s="583"/>
      <c r="P61" s="583"/>
      <c r="Q61" s="583"/>
      <c r="R61" s="583"/>
      <c r="S61" s="583"/>
      <c r="T61" s="583"/>
      <c r="U61" s="583"/>
      <c r="V61" s="583"/>
      <c r="W61" s="583"/>
      <c r="X61" s="583"/>
      <c r="Y61" s="583"/>
      <c r="Z61" s="583"/>
      <c r="AA61" s="583"/>
      <c r="AB61" s="583"/>
      <c r="AC61" s="583"/>
      <c r="AD61" s="583"/>
      <c r="AE61" s="583"/>
      <c r="AF61" s="583"/>
      <c r="AG61" s="583"/>
      <c r="AH61" s="583"/>
      <c r="AI61" s="583"/>
      <c r="AJ61" s="583"/>
      <c r="AK61" s="583"/>
      <c r="AL61" s="583"/>
      <c r="AM61" s="583"/>
      <c r="AN61" s="583"/>
      <c r="AO61" s="583"/>
      <c r="AP61" s="583"/>
      <c r="AQ61" s="583"/>
      <c r="AR61" s="583"/>
      <c r="AS61" s="583"/>
      <c r="AT61" s="583"/>
      <c r="AU61" s="583"/>
      <c r="AV61" s="583"/>
      <c r="AW61" s="583"/>
      <c r="AX61" s="583"/>
      <c r="AY61" s="583"/>
      <c r="AZ61" s="583"/>
      <c r="BA61" s="694" t="s">
        <v>26</v>
      </c>
      <c r="BB61" s="694"/>
      <c r="BC61" s="694"/>
      <c r="BD61" s="694"/>
      <c r="BE61" s="695"/>
      <c r="BG61" s="700" t="s">
        <v>52</v>
      </c>
      <c r="BH61" s="701"/>
      <c r="BI61" s="701"/>
      <c r="BJ61" s="701"/>
      <c r="BK61" s="701"/>
      <c r="BL61" s="701"/>
      <c r="BM61" s="701"/>
      <c r="BN61" s="701"/>
      <c r="BO61" s="701"/>
      <c r="BP61" s="701"/>
      <c r="BQ61" s="701"/>
      <c r="BR61" s="701"/>
      <c r="BS61" s="701"/>
      <c r="BT61" s="701"/>
      <c r="BU61" s="701"/>
      <c r="BV61" s="701"/>
      <c r="BW61" s="701"/>
      <c r="BX61" s="706" t="str">
        <f>IFERROR(BX53+BZ58,"")</f>
        <v/>
      </c>
      <c r="BY61" s="707"/>
      <c r="BZ61" s="707"/>
      <c r="CA61" s="707"/>
      <c r="CB61" s="707"/>
      <c r="CC61" s="707"/>
      <c r="CD61" s="708"/>
      <c r="CE61" s="647"/>
      <c r="CF61" s="648"/>
      <c r="CG61" s="648"/>
      <c r="CH61" s="648"/>
      <c r="CI61" s="648"/>
      <c r="CJ61" s="715"/>
      <c r="CP61" s="96">
        <v>27</v>
      </c>
      <c r="CQ61" s="97" t="s">
        <v>238</v>
      </c>
      <c r="CR61" s="281">
        <v>2333</v>
      </c>
      <c r="CT61" s="97" t="s">
        <v>97</v>
      </c>
      <c r="CU61" s="97" t="s">
        <v>97</v>
      </c>
    </row>
    <row r="62" spans="1:99" ht="10.5" customHeight="1" x14ac:dyDescent="0.15">
      <c r="A62" s="456"/>
      <c r="B62" s="457"/>
      <c r="G62" s="524"/>
      <c r="H62" s="524"/>
      <c r="I62" s="524"/>
      <c r="J62" s="524"/>
      <c r="K62" s="524"/>
      <c r="L62" s="524"/>
      <c r="M62" s="524"/>
      <c r="N62" s="524"/>
      <c r="O62" s="524"/>
      <c r="P62" s="524"/>
      <c r="Q62" s="524"/>
      <c r="R62" s="524"/>
      <c r="S62" s="524"/>
      <c r="T62" s="524"/>
      <c r="U62" s="524"/>
      <c r="V62" s="524"/>
      <c r="W62" s="524"/>
      <c r="X62" s="524"/>
      <c r="Y62" s="524"/>
      <c r="Z62" s="524"/>
      <c r="AA62" s="524"/>
      <c r="AB62" s="524"/>
      <c r="AC62" s="524"/>
      <c r="AD62" s="524"/>
      <c r="AE62" s="524"/>
      <c r="AF62" s="524"/>
      <c r="AG62" s="524"/>
      <c r="AH62" s="524"/>
      <c r="AI62" s="524"/>
      <c r="AJ62" s="524"/>
      <c r="AK62" s="524"/>
      <c r="AL62" s="524"/>
      <c r="AM62" s="524"/>
      <c r="AN62" s="524"/>
      <c r="AO62" s="524"/>
      <c r="AP62" s="524"/>
      <c r="AQ62" s="524"/>
      <c r="AR62" s="524"/>
      <c r="AS62" s="524"/>
      <c r="AT62" s="524"/>
      <c r="AU62" s="524"/>
      <c r="AV62" s="524"/>
      <c r="AW62" s="524"/>
      <c r="AX62" s="524"/>
      <c r="AY62" s="524"/>
      <c r="AZ62" s="524"/>
      <c r="BA62" s="696"/>
      <c r="BB62" s="696"/>
      <c r="BC62" s="696"/>
      <c r="BD62" s="696"/>
      <c r="BE62" s="697"/>
      <c r="BG62" s="702"/>
      <c r="BH62" s="703"/>
      <c r="BI62" s="703"/>
      <c r="BJ62" s="703"/>
      <c r="BK62" s="703"/>
      <c r="BL62" s="703"/>
      <c r="BM62" s="703"/>
      <c r="BN62" s="703"/>
      <c r="BO62" s="703"/>
      <c r="BP62" s="703"/>
      <c r="BQ62" s="703"/>
      <c r="BR62" s="703"/>
      <c r="BS62" s="703"/>
      <c r="BT62" s="703"/>
      <c r="BU62" s="703"/>
      <c r="BV62" s="703"/>
      <c r="BW62" s="703"/>
      <c r="BX62" s="709"/>
      <c r="BY62" s="710"/>
      <c r="BZ62" s="710"/>
      <c r="CA62" s="710"/>
      <c r="CB62" s="710"/>
      <c r="CC62" s="710"/>
      <c r="CD62" s="711"/>
      <c r="CE62" s="647" t="s">
        <v>54</v>
      </c>
      <c r="CF62" s="648"/>
      <c r="CG62" s="648"/>
      <c r="CH62" s="648"/>
      <c r="CI62" s="648"/>
      <c r="CJ62" s="715"/>
      <c r="CP62" s="96">
        <v>28</v>
      </c>
      <c r="CQ62" s="97" t="s">
        <v>245</v>
      </c>
      <c r="CR62" s="281">
        <v>2592</v>
      </c>
      <c r="CT62" s="97" t="s">
        <v>244</v>
      </c>
      <c r="CU62" s="97" t="s">
        <v>244</v>
      </c>
    </row>
    <row r="63" spans="1:99" ht="10.5" customHeight="1" x14ac:dyDescent="0.15">
      <c r="A63" s="456"/>
      <c r="B63" s="457"/>
      <c r="G63" s="524"/>
      <c r="H63" s="524"/>
      <c r="I63" s="524"/>
      <c r="J63" s="524"/>
      <c r="K63" s="524"/>
      <c r="L63" s="524"/>
      <c r="M63" s="524"/>
      <c r="N63" s="524"/>
      <c r="O63" s="524"/>
      <c r="P63" s="524"/>
      <c r="Q63" s="524"/>
      <c r="R63" s="524"/>
      <c r="S63" s="524"/>
      <c r="T63" s="524"/>
      <c r="U63" s="524"/>
      <c r="V63" s="524"/>
      <c r="W63" s="524"/>
      <c r="X63" s="524"/>
      <c r="Y63" s="524"/>
      <c r="Z63" s="524"/>
      <c r="AA63" s="524"/>
      <c r="AB63" s="524"/>
      <c r="AC63" s="524"/>
      <c r="AD63" s="524"/>
      <c r="AE63" s="524"/>
      <c r="AF63" s="524"/>
      <c r="AG63" s="524"/>
      <c r="AH63" s="524"/>
      <c r="AI63" s="524"/>
      <c r="AJ63" s="524"/>
      <c r="AK63" s="524"/>
      <c r="AL63" s="524"/>
      <c r="AM63" s="524"/>
      <c r="AN63" s="524"/>
      <c r="AO63" s="524"/>
      <c r="AP63" s="524"/>
      <c r="AQ63" s="524"/>
      <c r="AR63" s="524"/>
      <c r="AS63" s="524"/>
      <c r="AT63" s="524"/>
      <c r="AU63" s="524"/>
      <c r="AV63" s="524"/>
      <c r="AW63" s="524"/>
      <c r="AX63" s="524"/>
      <c r="AY63" s="524"/>
      <c r="AZ63" s="524"/>
      <c r="BA63" s="696"/>
      <c r="BB63" s="696"/>
      <c r="BC63" s="696"/>
      <c r="BD63" s="696"/>
      <c r="BE63" s="697"/>
      <c r="BG63" s="702"/>
      <c r="BH63" s="703"/>
      <c r="BI63" s="703"/>
      <c r="BJ63" s="703"/>
      <c r="BK63" s="703"/>
      <c r="BL63" s="703"/>
      <c r="BM63" s="703"/>
      <c r="BN63" s="703"/>
      <c r="BO63" s="703"/>
      <c r="BP63" s="703"/>
      <c r="BQ63" s="703"/>
      <c r="BR63" s="703"/>
      <c r="BS63" s="703"/>
      <c r="BT63" s="703"/>
      <c r="BU63" s="703"/>
      <c r="BV63" s="703"/>
      <c r="BW63" s="703"/>
      <c r="BX63" s="709"/>
      <c r="BY63" s="710"/>
      <c r="BZ63" s="710"/>
      <c r="CA63" s="710"/>
      <c r="CB63" s="710"/>
      <c r="CC63" s="710"/>
      <c r="CD63" s="711"/>
      <c r="CE63" s="716" t="s">
        <v>56</v>
      </c>
      <c r="CF63" s="718"/>
      <c r="CG63" s="718"/>
      <c r="CH63" s="718"/>
      <c r="CI63" s="718"/>
      <c r="CJ63" s="720" t="s">
        <v>57</v>
      </c>
      <c r="CP63" s="98">
        <v>111</v>
      </c>
      <c r="CQ63" s="97" t="s">
        <v>220</v>
      </c>
      <c r="CR63" s="281">
        <v>5400</v>
      </c>
      <c r="CT63" s="97" t="s">
        <v>219</v>
      </c>
      <c r="CU63" s="97" t="s">
        <v>219</v>
      </c>
    </row>
    <row r="64" spans="1:99" ht="10.5" customHeight="1" thickBot="1" x14ac:dyDescent="0.2">
      <c r="A64" s="458"/>
      <c r="B64" s="459"/>
      <c r="C64" s="77"/>
      <c r="D64" s="78"/>
      <c r="E64" s="78"/>
      <c r="F64" s="78"/>
      <c r="G64" s="584"/>
      <c r="H64" s="584"/>
      <c r="I64" s="584"/>
      <c r="J64" s="584"/>
      <c r="K64" s="584"/>
      <c r="L64" s="584"/>
      <c r="M64" s="584"/>
      <c r="N64" s="584"/>
      <c r="O64" s="584"/>
      <c r="P64" s="584"/>
      <c r="Q64" s="584"/>
      <c r="R64" s="584"/>
      <c r="S64" s="584"/>
      <c r="T64" s="584"/>
      <c r="U64" s="584"/>
      <c r="V64" s="584"/>
      <c r="W64" s="584"/>
      <c r="X64" s="584"/>
      <c r="Y64" s="584"/>
      <c r="Z64" s="584"/>
      <c r="AA64" s="584"/>
      <c r="AB64" s="584"/>
      <c r="AC64" s="584"/>
      <c r="AD64" s="584"/>
      <c r="AE64" s="584"/>
      <c r="AF64" s="584"/>
      <c r="AG64" s="584"/>
      <c r="AH64" s="584"/>
      <c r="AI64" s="584"/>
      <c r="AJ64" s="584"/>
      <c r="AK64" s="584"/>
      <c r="AL64" s="584"/>
      <c r="AM64" s="584"/>
      <c r="AN64" s="584"/>
      <c r="AO64" s="584"/>
      <c r="AP64" s="584"/>
      <c r="AQ64" s="584"/>
      <c r="AR64" s="584"/>
      <c r="AS64" s="584"/>
      <c r="AT64" s="584"/>
      <c r="AU64" s="584"/>
      <c r="AV64" s="584"/>
      <c r="AW64" s="584"/>
      <c r="AX64" s="584"/>
      <c r="AY64" s="584"/>
      <c r="AZ64" s="584"/>
      <c r="BA64" s="698"/>
      <c r="BB64" s="698"/>
      <c r="BC64" s="698"/>
      <c r="BD64" s="698"/>
      <c r="BE64" s="699"/>
      <c r="BG64" s="704"/>
      <c r="BH64" s="705"/>
      <c r="BI64" s="705"/>
      <c r="BJ64" s="705"/>
      <c r="BK64" s="705"/>
      <c r="BL64" s="705"/>
      <c r="BM64" s="705"/>
      <c r="BN64" s="705"/>
      <c r="BO64" s="705"/>
      <c r="BP64" s="705"/>
      <c r="BQ64" s="705"/>
      <c r="BR64" s="705"/>
      <c r="BS64" s="705"/>
      <c r="BT64" s="705"/>
      <c r="BU64" s="705"/>
      <c r="BV64" s="705"/>
      <c r="BW64" s="705"/>
      <c r="BX64" s="712"/>
      <c r="BY64" s="713"/>
      <c r="BZ64" s="713"/>
      <c r="CA64" s="713"/>
      <c r="CB64" s="713"/>
      <c r="CC64" s="713"/>
      <c r="CD64" s="714"/>
      <c r="CE64" s="717"/>
      <c r="CF64" s="719"/>
      <c r="CG64" s="719"/>
      <c r="CH64" s="719"/>
      <c r="CI64" s="719"/>
      <c r="CJ64" s="721"/>
      <c r="CP64" s="96">
        <v>201</v>
      </c>
      <c r="CQ64" s="97" t="s">
        <v>85</v>
      </c>
      <c r="CR64" s="281">
        <v>5940</v>
      </c>
      <c r="CT64" s="97" t="s">
        <v>85</v>
      </c>
      <c r="CU64" s="97" t="s">
        <v>85</v>
      </c>
    </row>
    <row r="65" spans="1:101" ht="10.5" customHeight="1" thickBot="1" x14ac:dyDescent="0.2">
      <c r="B65" s="60"/>
      <c r="AB65" s="62"/>
      <c r="AC65" s="62"/>
      <c r="AD65" s="62"/>
      <c r="AE65" s="62"/>
      <c r="AF65" s="62"/>
      <c r="AG65" s="62"/>
      <c r="AH65" s="62"/>
      <c r="AI65" s="62"/>
      <c r="AJ65" s="62"/>
      <c r="CP65" s="96">
        <v>202</v>
      </c>
      <c r="CQ65" s="97" t="s">
        <v>86</v>
      </c>
      <c r="CR65" s="281">
        <v>4752</v>
      </c>
      <c r="CT65" s="97" t="s">
        <v>86</v>
      </c>
      <c r="CU65" s="290" t="s">
        <v>86</v>
      </c>
      <c r="CV65" s="100"/>
    </row>
    <row r="66" spans="1:101" ht="10.5" customHeight="1" thickBot="1" x14ac:dyDescent="0.2">
      <c r="A66" s="454" t="s">
        <v>68</v>
      </c>
      <c r="B66" s="455"/>
      <c r="C66" s="64"/>
      <c r="D66" s="65"/>
      <c r="E66" s="65"/>
      <c r="F66" s="65"/>
      <c r="G66" s="65"/>
      <c r="H66" s="65"/>
      <c r="I66" s="65"/>
      <c r="J66" s="65"/>
      <c r="K66" s="65"/>
      <c r="L66" s="65"/>
      <c r="M66" s="65"/>
      <c r="N66" s="65"/>
      <c r="O66" s="65"/>
      <c r="P66" s="65"/>
      <c r="Q66" s="65"/>
      <c r="R66" s="66"/>
      <c r="S66" s="66"/>
      <c r="T66" s="66"/>
      <c r="U66" s="67"/>
      <c r="V66" s="67"/>
      <c r="W66" s="67"/>
      <c r="X66" s="67"/>
      <c r="Y66" s="67"/>
      <c r="Z66" s="67"/>
      <c r="AA66" s="66"/>
      <c r="AB66" s="66"/>
      <c r="AC66" s="68"/>
      <c r="AD66" s="68"/>
      <c r="AE66" s="68"/>
      <c r="AF66" s="68"/>
      <c r="AG66" s="68"/>
      <c r="AH66" s="68"/>
      <c r="AI66" s="68"/>
      <c r="AJ66" s="68"/>
      <c r="AK66" s="68"/>
      <c r="AL66" s="68"/>
      <c r="AM66" s="68"/>
      <c r="AN66" s="68"/>
      <c r="AO66" s="68"/>
      <c r="AP66" s="68"/>
      <c r="AQ66" s="68"/>
      <c r="AR66" s="68"/>
      <c r="AS66" s="66"/>
      <c r="AT66" s="66"/>
      <c r="AU66" s="66"/>
      <c r="AV66" s="66"/>
      <c r="AW66" s="66"/>
      <c r="AX66" s="66"/>
      <c r="AY66" s="66"/>
      <c r="AZ66" s="66"/>
      <c r="BA66" s="66"/>
      <c r="BB66" s="66"/>
      <c r="BC66" s="66"/>
      <c r="BD66" s="66"/>
      <c r="BE66" s="40"/>
      <c r="CP66" s="96">
        <v>203</v>
      </c>
      <c r="CQ66" s="97" t="s">
        <v>87</v>
      </c>
      <c r="CR66" s="281">
        <v>3564</v>
      </c>
      <c r="CT66" s="97" t="s">
        <v>87</v>
      </c>
      <c r="CU66" s="97" t="s">
        <v>87</v>
      </c>
      <c r="CV66" s="100"/>
    </row>
    <row r="67" spans="1:101" ht="10.5" customHeight="1" x14ac:dyDescent="0.15">
      <c r="A67" s="456"/>
      <c r="B67" s="457"/>
      <c r="C67" s="61"/>
      <c r="D67" s="606" t="s">
        <v>10</v>
      </c>
      <c r="E67" s="606"/>
      <c r="F67" s="607"/>
      <c r="G67" s="608" t="s">
        <v>11</v>
      </c>
      <c r="H67" s="609"/>
      <c r="I67" s="609"/>
      <c r="J67" s="609"/>
      <c r="K67" s="609"/>
      <c r="L67" s="609"/>
      <c r="M67" s="609"/>
      <c r="N67" s="609"/>
      <c r="O67" s="609"/>
      <c r="P67" s="609"/>
      <c r="Q67" s="609"/>
      <c r="R67" s="609"/>
      <c r="S67" s="609"/>
      <c r="T67" s="609"/>
      <c r="U67" s="609"/>
      <c r="V67" s="610"/>
      <c r="W67" s="69"/>
      <c r="X67" s="69"/>
      <c r="Y67" s="69"/>
      <c r="Z67" s="69"/>
      <c r="AC67" s="70"/>
      <c r="AD67" s="70"/>
      <c r="AE67" s="70"/>
      <c r="AF67" s="70"/>
      <c r="AG67" s="70"/>
      <c r="AH67" s="70"/>
      <c r="AI67" s="70"/>
      <c r="AJ67" s="70"/>
      <c r="AK67" s="70"/>
      <c r="AL67" s="70"/>
      <c r="AM67" s="70"/>
      <c r="AN67" s="70"/>
      <c r="AO67" s="70"/>
      <c r="AP67" s="70"/>
      <c r="AQ67" s="70"/>
      <c r="AR67" s="70"/>
      <c r="BE67" s="46"/>
      <c r="BG67" s="617" t="s">
        <v>35</v>
      </c>
      <c r="BH67" s="618"/>
      <c r="BI67" s="618"/>
      <c r="BJ67" s="618"/>
      <c r="BK67" s="618"/>
      <c r="BL67" s="619"/>
      <c r="BM67" s="623" t="s">
        <v>36</v>
      </c>
      <c r="BN67" s="624"/>
      <c r="BO67" s="624"/>
      <c r="BP67" s="624"/>
      <c r="BQ67" s="625"/>
      <c r="BR67" s="623" t="s">
        <v>37</v>
      </c>
      <c r="BS67" s="624"/>
      <c r="BT67" s="624"/>
      <c r="BU67" s="624"/>
      <c r="BV67" s="624"/>
      <c r="BW67" s="624"/>
      <c r="BX67" s="623" t="s">
        <v>38</v>
      </c>
      <c r="BY67" s="624"/>
      <c r="BZ67" s="624"/>
      <c r="CA67" s="624"/>
      <c r="CB67" s="624"/>
      <c r="CC67" s="624"/>
      <c r="CD67" s="624"/>
      <c r="CE67" s="629" t="s">
        <v>39</v>
      </c>
      <c r="CF67" s="630"/>
      <c r="CG67" s="630"/>
      <c r="CH67" s="630"/>
      <c r="CI67" s="630"/>
      <c r="CJ67" s="631"/>
      <c r="CP67" s="96">
        <v>204</v>
      </c>
      <c r="CQ67" s="97" t="s">
        <v>222</v>
      </c>
      <c r="CR67" s="281">
        <v>5940</v>
      </c>
      <c r="CT67" s="97" t="s">
        <v>222</v>
      </c>
      <c r="CU67" s="290" t="s">
        <v>222</v>
      </c>
      <c r="CV67" s="100"/>
      <c r="CW67" s="101"/>
    </row>
    <row r="68" spans="1:101" ht="10.5" customHeight="1" thickBot="1" x14ac:dyDescent="0.2">
      <c r="A68" s="456"/>
      <c r="B68" s="457"/>
      <c r="C68" s="61"/>
      <c r="D68" s="606"/>
      <c r="E68" s="606"/>
      <c r="F68" s="607"/>
      <c r="G68" s="611"/>
      <c r="H68" s="612"/>
      <c r="I68" s="612"/>
      <c r="J68" s="612"/>
      <c r="K68" s="612"/>
      <c r="L68" s="612"/>
      <c r="M68" s="612"/>
      <c r="N68" s="612"/>
      <c r="O68" s="612"/>
      <c r="P68" s="612"/>
      <c r="Q68" s="612"/>
      <c r="R68" s="612"/>
      <c r="S68" s="612"/>
      <c r="T68" s="612"/>
      <c r="U68" s="612"/>
      <c r="V68" s="613"/>
      <c r="W68" s="69"/>
      <c r="X68" s="69"/>
      <c r="Y68" s="69"/>
      <c r="Z68" s="69"/>
      <c r="AC68" s="51"/>
      <c r="AD68" s="51"/>
      <c r="AE68" s="51"/>
      <c r="AF68" s="51"/>
      <c r="AG68" s="51"/>
      <c r="AH68" s="51"/>
      <c r="AI68" s="51"/>
      <c r="AJ68" s="51"/>
      <c r="AK68" s="51"/>
      <c r="AL68" s="51"/>
      <c r="AM68" s="51"/>
      <c r="AN68" s="51"/>
      <c r="AO68" s="51"/>
      <c r="AP68" s="51"/>
      <c r="AQ68" s="51"/>
      <c r="AR68" s="51"/>
      <c r="BE68" s="46"/>
      <c r="BG68" s="620"/>
      <c r="BH68" s="621"/>
      <c r="BI68" s="621"/>
      <c r="BJ68" s="621"/>
      <c r="BK68" s="621"/>
      <c r="BL68" s="622"/>
      <c r="BM68" s="626"/>
      <c r="BN68" s="627"/>
      <c r="BO68" s="627"/>
      <c r="BP68" s="627"/>
      <c r="BQ68" s="628"/>
      <c r="BR68" s="626"/>
      <c r="BS68" s="627"/>
      <c r="BT68" s="627"/>
      <c r="BU68" s="627"/>
      <c r="BV68" s="627"/>
      <c r="BW68" s="627"/>
      <c r="BX68" s="626"/>
      <c r="BY68" s="627"/>
      <c r="BZ68" s="627"/>
      <c r="CA68" s="627"/>
      <c r="CB68" s="627"/>
      <c r="CC68" s="627"/>
      <c r="CD68" s="627"/>
      <c r="CE68" s="632"/>
      <c r="CF68" s="633"/>
      <c r="CG68" s="633"/>
      <c r="CH68" s="633"/>
      <c r="CI68" s="633"/>
      <c r="CJ68" s="634"/>
      <c r="CP68" s="99">
        <v>205</v>
      </c>
      <c r="CQ68" s="97" t="s">
        <v>223</v>
      </c>
      <c r="CR68" s="281">
        <v>3564</v>
      </c>
      <c r="CT68" s="290" t="s">
        <v>223</v>
      </c>
      <c r="CU68" s="290" t="s">
        <v>223</v>
      </c>
    </row>
    <row r="69" spans="1:101" ht="10.5" customHeight="1" x14ac:dyDescent="0.15">
      <c r="A69" s="456"/>
      <c r="B69" s="457"/>
      <c r="C69" s="61"/>
      <c r="D69" s="606"/>
      <c r="E69" s="606"/>
      <c r="F69" s="607"/>
      <c r="G69" s="614"/>
      <c r="H69" s="615"/>
      <c r="I69" s="615"/>
      <c r="J69" s="615"/>
      <c r="K69" s="615"/>
      <c r="L69" s="615"/>
      <c r="M69" s="615"/>
      <c r="N69" s="615"/>
      <c r="O69" s="615"/>
      <c r="P69" s="615"/>
      <c r="Q69" s="615"/>
      <c r="R69" s="615"/>
      <c r="S69" s="615"/>
      <c r="T69" s="615"/>
      <c r="U69" s="615"/>
      <c r="V69" s="616"/>
      <c r="W69" s="69"/>
      <c r="X69" s="69"/>
      <c r="Y69" s="69"/>
      <c r="Z69" s="69"/>
      <c r="AC69" s="51"/>
      <c r="AD69" s="51"/>
      <c r="AE69" s="51"/>
      <c r="AF69" s="51"/>
      <c r="AG69" s="51"/>
      <c r="AH69" s="51"/>
      <c r="AI69" s="51"/>
      <c r="AJ69" s="51"/>
      <c r="AK69" s="51"/>
      <c r="AL69" s="51"/>
      <c r="AM69" s="51"/>
      <c r="AN69" s="51"/>
      <c r="AO69" s="51"/>
      <c r="AP69" s="51"/>
      <c r="AQ69" s="51"/>
      <c r="AR69" s="51"/>
      <c r="BE69" s="46"/>
      <c r="BG69" s="653"/>
      <c r="BH69" s="654"/>
      <c r="BI69" s="654"/>
      <c r="BJ69" s="654"/>
      <c r="BK69" s="654"/>
      <c r="BL69" s="655"/>
      <c r="BM69" s="662"/>
      <c r="BN69" s="663"/>
      <c r="BO69" s="663"/>
      <c r="BP69" s="663"/>
      <c r="BQ69" s="664"/>
      <c r="BR69" s="670" t="str">
        <f>IF(BG69="","",VLOOKUP(BG69,$CP$35:$CR$85,3,FALSE))</f>
        <v/>
      </c>
      <c r="BS69" s="671"/>
      <c r="BT69" s="671"/>
      <c r="BU69" s="671"/>
      <c r="BV69" s="671"/>
      <c r="BW69" s="672"/>
      <c r="BX69" s="670" t="str">
        <f>IFERROR(BM69*BR69,"")</f>
        <v/>
      </c>
      <c r="BY69" s="671"/>
      <c r="BZ69" s="671"/>
      <c r="CA69" s="671"/>
      <c r="CB69" s="671"/>
      <c r="CC69" s="671"/>
      <c r="CD69" s="672"/>
      <c r="CE69" s="679"/>
      <c r="CF69" s="680"/>
      <c r="CG69" s="680"/>
      <c r="CH69" s="680"/>
      <c r="CI69" s="680"/>
      <c r="CJ69" s="681"/>
      <c r="CP69" s="99">
        <v>206</v>
      </c>
      <c r="CQ69" s="97" t="s">
        <v>69</v>
      </c>
      <c r="CR69" s="281">
        <v>5940</v>
      </c>
      <c r="CT69" s="290" t="s">
        <v>69</v>
      </c>
      <c r="CU69" s="97" t="s">
        <v>69</v>
      </c>
    </row>
    <row r="70" spans="1:101" ht="10.5" customHeight="1" x14ac:dyDescent="0.15">
      <c r="A70" s="456"/>
      <c r="B70" s="457"/>
      <c r="C70" s="61"/>
      <c r="D70" s="52"/>
      <c r="E70" s="52"/>
      <c r="F70" s="52"/>
      <c r="G70" s="524"/>
      <c r="H70" s="524"/>
      <c r="I70" s="524"/>
      <c r="J70" s="524"/>
      <c r="K70" s="524"/>
      <c r="L70" s="524"/>
      <c r="M70" s="524"/>
      <c r="N70" s="524"/>
      <c r="O70" s="524"/>
      <c r="P70" s="524"/>
      <c r="Q70" s="524"/>
      <c r="R70" s="524"/>
      <c r="S70" s="524"/>
      <c r="T70" s="524"/>
      <c r="U70" s="524"/>
      <c r="V70" s="524"/>
      <c r="W70" s="524"/>
      <c r="X70" s="524"/>
      <c r="Y70" s="524"/>
      <c r="Z70" s="524"/>
      <c r="AA70" s="524"/>
      <c r="AB70" s="524"/>
      <c r="AC70" s="524"/>
      <c r="AD70" s="524"/>
      <c r="AE70" s="524"/>
      <c r="AF70" s="524"/>
      <c r="AG70" s="524"/>
      <c r="AH70" s="524"/>
      <c r="AI70" s="524"/>
      <c r="AJ70" s="524"/>
      <c r="AK70" s="524"/>
      <c r="AL70" s="524"/>
      <c r="AM70" s="524"/>
      <c r="AN70" s="524"/>
      <c r="AO70" s="524"/>
      <c r="AP70" s="524"/>
      <c r="AQ70" s="524"/>
      <c r="AR70" s="524"/>
      <c r="AS70" s="524"/>
      <c r="AT70" s="524"/>
      <c r="AU70" s="524"/>
      <c r="AV70" s="524"/>
      <c r="AW70" s="524"/>
      <c r="AX70" s="524"/>
      <c r="AY70" s="524"/>
      <c r="AZ70" s="524"/>
      <c r="BA70" s="524"/>
      <c r="BB70" s="524"/>
      <c r="BC70" s="524"/>
      <c r="BD70" s="524"/>
      <c r="BE70" s="525"/>
      <c r="BG70" s="656"/>
      <c r="BH70" s="657"/>
      <c r="BI70" s="657"/>
      <c r="BJ70" s="657"/>
      <c r="BK70" s="657"/>
      <c r="BL70" s="658"/>
      <c r="BM70" s="665"/>
      <c r="BN70" s="578"/>
      <c r="BO70" s="578"/>
      <c r="BP70" s="578"/>
      <c r="BQ70" s="666"/>
      <c r="BR70" s="673"/>
      <c r="BS70" s="674"/>
      <c r="BT70" s="674"/>
      <c r="BU70" s="674"/>
      <c r="BV70" s="674"/>
      <c r="BW70" s="675"/>
      <c r="BX70" s="673"/>
      <c r="BY70" s="674"/>
      <c r="BZ70" s="674"/>
      <c r="CA70" s="674"/>
      <c r="CB70" s="674"/>
      <c r="CC70" s="674"/>
      <c r="CD70" s="675"/>
      <c r="CE70" s="647" t="s">
        <v>96</v>
      </c>
      <c r="CF70" s="648"/>
      <c r="CG70" s="648"/>
      <c r="CH70" s="648"/>
      <c r="CI70" s="71"/>
      <c r="CJ70" s="72"/>
      <c r="CP70" s="99">
        <v>207</v>
      </c>
      <c r="CQ70" s="97" t="s">
        <v>70</v>
      </c>
      <c r="CR70" s="281">
        <v>4752</v>
      </c>
      <c r="CT70" s="290" t="s">
        <v>70</v>
      </c>
      <c r="CU70" s="97" t="s">
        <v>70</v>
      </c>
    </row>
    <row r="71" spans="1:101" ht="10.5" customHeight="1" x14ac:dyDescent="0.15">
      <c r="A71" s="456"/>
      <c r="B71" s="457"/>
      <c r="C71" s="61"/>
      <c r="D71" s="52"/>
      <c r="E71" s="52"/>
      <c r="F71" s="52"/>
      <c r="G71" s="524"/>
      <c r="H71" s="524"/>
      <c r="I71" s="524"/>
      <c r="J71" s="524"/>
      <c r="K71" s="524"/>
      <c r="L71" s="524"/>
      <c r="M71" s="524"/>
      <c r="N71" s="524"/>
      <c r="O71" s="524"/>
      <c r="P71" s="524"/>
      <c r="Q71" s="524"/>
      <c r="R71" s="524"/>
      <c r="S71" s="524"/>
      <c r="T71" s="524"/>
      <c r="U71" s="524"/>
      <c r="V71" s="524"/>
      <c r="W71" s="524"/>
      <c r="X71" s="524"/>
      <c r="Y71" s="524"/>
      <c r="Z71" s="524"/>
      <c r="AA71" s="524"/>
      <c r="AB71" s="524"/>
      <c r="AC71" s="524"/>
      <c r="AD71" s="524"/>
      <c r="AE71" s="524"/>
      <c r="AF71" s="524"/>
      <c r="AG71" s="524"/>
      <c r="AH71" s="524"/>
      <c r="AI71" s="524"/>
      <c r="AJ71" s="524"/>
      <c r="AK71" s="524"/>
      <c r="AL71" s="524"/>
      <c r="AM71" s="524"/>
      <c r="AN71" s="524"/>
      <c r="AO71" s="524"/>
      <c r="AP71" s="524"/>
      <c r="AQ71" s="524"/>
      <c r="AR71" s="524"/>
      <c r="AS71" s="524"/>
      <c r="AT71" s="524"/>
      <c r="AU71" s="524"/>
      <c r="AV71" s="524"/>
      <c r="AW71" s="524"/>
      <c r="AX71" s="524"/>
      <c r="AY71" s="524"/>
      <c r="AZ71" s="524"/>
      <c r="BA71" s="524"/>
      <c r="BB71" s="524"/>
      <c r="BC71" s="524"/>
      <c r="BD71" s="524"/>
      <c r="BE71" s="525"/>
      <c r="BG71" s="656"/>
      <c r="BH71" s="657"/>
      <c r="BI71" s="657"/>
      <c r="BJ71" s="657"/>
      <c r="BK71" s="657"/>
      <c r="BL71" s="658"/>
      <c r="BM71" s="665"/>
      <c r="BN71" s="578"/>
      <c r="BO71" s="578"/>
      <c r="BP71" s="578"/>
      <c r="BQ71" s="666"/>
      <c r="BR71" s="673"/>
      <c r="BS71" s="674"/>
      <c r="BT71" s="674"/>
      <c r="BU71" s="674"/>
      <c r="BV71" s="674"/>
      <c r="BW71" s="675"/>
      <c r="BX71" s="673"/>
      <c r="BY71" s="674"/>
      <c r="BZ71" s="674"/>
      <c r="CA71" s="674"/>
      <c r="CB71" s="674"/>
      <c r="CC71" s="674"/>
      <c r="CD71" s="675"/>
      <c r="CE71" s="73"/>
      <c r="CF71" s="74"/>
      <c r="CG71" s="74"/>
      <c r="CH71" s="74"/>
      <c r="CI71" s="74"/>
      <c r="CJ71" s="75"/>
      <c r="CP71" s="99">
        <v>208</v>
      </c>
      <c r="CQ71" s="97" t="s">
        <v>71</v>
      </c>
      <c r="CR71" s="281">
        <v>3564</v>
      </c>
      <c r="CT71" s="290" t="s">
        <v>71</v>
      </c>
      <c r="CU71" s="97" t="s">
        <v>71</v>
      </c>
    </row>
    <row r="72" spans="1:101" ht="10.5" customHeight="1" x14ac:dyDescent="0.15">
      <c r="A72" s="456"/>
      <c r="B72" s="457"/>
      <c r="C72" s="61"/>
      <c r="D72" s="52"/>
      <c r="E72" s="52"/>
      <c r="F72" s="52"/>
      <c r="G72" s="524"/>
      <c r="H72" s="524"/>
      <c r="I72" s="524"/>
      <c r="J72" s="524"/>
      <c r="K72" s="524"/>
      <c r="L72" s="524"/>
      <c r="M72" s="524"/>
      <c r="N72" s="524"/>
      <c r="O72" s="524"/>
      <c r="P72" s="524"/>
      <c r="Q72" s="524"/>
      <c r="R72" s="524"/>
      <c r="S72" s="524"/>
      <c r="T72" s="524"/>
      <c r="U72" s="524"/>
      <c r="V72" s="524"/>
      <c r="W72" s="524"/>
      <c r="X72" s="524"/>
      <c r="Y72" s="524"/>
      <c r="Z72" s="524"/>
      <c r="AA72" s="524"/>
      <c r="AB72" s="524"/>
      <c r="AC72" s="524"/>
      <c r="AD72" s="524"/>
      <c r="AE72" s="524"/>
      <c r="AF72" s="524"/>
      <c r="AG72" s="524"/>
      <c r="AH72" s="524"/>
      <c r="AI72" s="524"/>
      <c r="AJ72" s="524"/>
      <c r="AK72" s="524"/>
      <c r="AL72" s="524"/>
      <c r="AM72" s="524"/>
      <c r="AN72" s="524"/>
      <c r="AO72" s="524"/>
      <c r="AP72" s="524"/>
      <c r="AQ72" s="524"/>
      <c r="AR72" s="524"/>
      <c r="AS72" s="524"/>
      <c r="AT72" s="524"/>
      <c r="AU72" s="524"/>
      <c r="AV72" s="524"/>
      <c r="AW72" s="524"/>
      <c r="AX72" s="524"/>
      <c r="AY72" s="524"/>
      <c r="AZ72" s="524"/>
      <c r="BA72" s="524"/>
      <c r="BB72" s="524"/>
      <c r="BC72" s="524"/>
      <c r="BD72" s="524"/>
      <c r="BE72" s="525"/>
      <c r="BG72" s="656"/>
      <c r="BH72" s="657"/>
      <c r="BI72" s="657"/>
      <c r="BJ72" s="657"/>
      <c r="BK72" s="657"/>
      <c r="BL72" s="658"/>
      <c r="BM72" s="665"/>
      <c r="BN72" s="578"/>
      <c r="BO72" s="578"/>
      <c r="BP72" s="578"/>
      <c r="BQ72" s="666"/>
      <c r="BR72" s="673"/>
      <c r="BS72" s="674"/>
      <c r="BT72" s="674"/>
      <c r="BU72" s="674"/>
      <c r="BV72" s="674"/>
      <c r="BW72" s="675"/>
      <c r="BX72" s="673"/>
      <c r="BY72" s="674"/>
      <c r="BZ72" s="674"/>
      <c r="CA72" s="674"/>
      <c r="CB72" s="674"/>
      <c r="CC72" s="674"/>
      <c r="CD72" s="675"/>
      <c r="CE72" s="647" t="s">
        <v>44</v>
      </c>
      <c r="CF72" s="648"/>
      <c r="CG72" s="648"/>
      <c r="CH72" s="648"/>
      <c r="CI72" s="71"/>
      <c r="CJ72" s="72"/>
      <c r="CP72" s="99">
        <v>231</v>
      </c>
      <c r="CQ72" s="97" t="s">
        <v>221</v>
      </c>
      <c r="CR72" s="281">
        <v>4968</v>
      </c>
      <c r="CT72" s="290" t="s">
        <v>94</v>
      </c>
      <c r="CU72" s="97" t="s">
        <v>94</v>
      </c>
    </row>
    <row r="73" spans="1:101" ht="10.5" customHeight="1" x14ac:dyDescent="0.15">
      <c r="A73" s="456"/>
      <c r="B73" s="457"/>
      <c r="C73" s="61"/>
      <c r="D73" s="52"/>
      <c r="E73" s="52"/>
      <c r="F73" s="52"/>
      <c r="G73" s="524"/>
      <c r="H73" s="524"/>
      <c r="I73" s="524"/>
      <c r="J73" s="524"/>
      <c r="K73" s="524"/>
      <c r="L73" s="524"/>
      <c r="M73" s="524"/>
      <c r="N73" s="524"/>
      <c r="O73" s="524"/>
      <c r="P73" s="524"/>
      <c r="Q73" s="524"/>
      <c r="R73" s="524"/>
      <c r="S73" s="524"/>
      <c r="T73" s="524"/>
      <c r="U73" s="524"/>
      <c r="V73" s="524"/>
      <c r="W73" s="524"/>
      <c r="X73" s="524"/>
      <c r="Y73" s="524"/>
      <c r="Z73" s="524"/>
      <c r="AA73" s="524"/>
      <c r="AB73" s="524"/>
      <c r="AC73" s="524"/>
      <c r="AD73" s="524"/>
      <c r="AE73" s="524"/>
      <c r="AF73" s="524"/>
      <c r="AG73" s="524"/>
      <c r="AH73" s="524"/>
      <c r="AI73" s="524"/>
      <c r="AJ73" s="524"/>
      <c r="AK73" s="524"/>
      <c r="AL73" s="524"/>
      <c r="AM73" s="524"/>
      <c r="AN73" s="524"/>
      <c r="AO73" s="524"/>
      <c r="AP73" s="524"/>
      <c r="AQ73" s="524"/>
      <c r="AR73" s="524"/>
      <c r="AS73" s="524"/>
      <c r="AT73" s="524"/>
      <c r="AU73" s="524"/>
      <c r="AV73" s="524"/>
      <c r="AW73" s="524"/>
      <c r="AX73" s="524"/>
      <c r="AY73" s="524"/>
      <c r="AZ73" s="524"/>
      <c r="BA73" s="524"/>
      <c r="BB73" s="524"/>
      <c r="BC73" s="524"/>
      <c r="BD73" s="524"/>
      <c r="BE73" s="525"/>
      <c r="BG73" s="659"/>
      <c r="BH73" s="660"/>
      <c r="BI73" s="660"/>
      <c r="BJ73" s="660"/>
      <c r="BK73" s="660"/>
      <c r="BL73" s="661"/>
      <c r="BM73" s="667"/>
      <c r="BN73" s="668"/>
      <c r="BO73" s="668"/>
      <c r="BP73" s="668"/>
      <c r="BQ73" s="669"/>
      <c r="BR73" s="676"/>
      <c r="BS73" s="677"/>
      <c r="BT73" s="677"/>
      <c r="BU73" s="677"/>
      <c r="BV73" s="677"/>
      <c r="BW73" s="678"/>
      <c r="BX73" s="676"/>
      <c r="BY73" s="677"/>
      <c r="BZ73" s="677"/>
      <c r="CA73" s="677"/>
      <c r="CB73" s="677"/>
      <c r="CC73" s="677"/>
      <c r="CD73" s="678"/>
      <c r="CE73" s="73"/>
      <c r="CF73" s="74"/>
      <c r="CG73" s="74"/>
      <c r="CH73" s="74"/>
      <c r="CI73" s="74"/>
      <c r="CJ73" s="75"/>
      <c r="CP73" s="99">
        <v>411</v>
      </c>
      <c r="CQ73" s="97" t="s">
        <v>88</v>
      </c>
      <c r="CR73" s="281">
        <v>5940</v>
      </c>
      <c r="CT73" s="290" t="s">
        <v>88</v>
      </c>
      <c r="CU73" s="97" t="s">
        <v>88</v>
      </c>
    </row>
    <row r="74" spans="1:101" ht="10.5" customHeight="1" x14ac:dyDescent="0.15">
      <c r="A74" s="456"/>
      <c r="B74" s="457"/>
      <c r="C74" s="61"/>
      <c r="D74" s="52"/>
      <c r="E74" s="52"/>
      <c r="F74" s="52"/>
      <c r="G74" s="526"/>
      <c r="H74" s="526"/>
      <c r="I74" s="526"/>
      <c r="J74" s="526"/>
      <c r="K74" s="526"/>
      <c r="L74" s="526"/>
      <c r="M74" s="526"/>
      <c r="N74" s="526"/>
      <c r="O74" s="526"/>
      <c r="P74" s="526"/>
      <c r="Q74" s="526"/>
      <c r="R74" s="526"/>
      <c r="S74" s="526"/>
      <c r="T74" s="526"/>
      <c r="U74" s="526"/>
      <c r="V74" s="526"/>
      <c r="W74" s="526"/>
      <c r="X74" s="526"/>
      <c r="Y74" s="526"/>
      <c r="Z74" s="526"/>
      <c r="AA74" s="526"/>
      <c r="AB74" s="526"/>
      <c r="AC74" s="526"/>
      <c r="AD74" s="526"/>
      <c r="AE74" s="526"/>
      <c r="AF74" s="526"/>
      <c r="AG74" s="526"/>
      <c r="AH74" s="526"/>
      <c r="AI74" s="526"/>
      <c r="AJ74" s="526"/>
      <c r="AK74" s="526"/>
      <c r="AL74" s="526"/>
      <c r="AM74" s="526"/>
      <c r="AN74" s="526"/>
      <c r="AO74" s="526"/>
      <c r="AP74" s="526"/>
      <c r="AQ74" s="526"/>
      <c r="AR74" s="526"/>
      <c r="AS74" s="526"/>
      <c r="AT74" s="526"/>
      <c r="AU74" s="526"/>
      <c r="AV74" s="526"/>
      <c r="AW74" s="526"/>
      <c r="AX74" s="526"/>
      <c r="AY74" s="526"/>
      <c r="AZ74" s="526"/>
      <c r="BA74" s="526"/>
      <c r="BB74" s="526"/>
      <c r="BC74" s="526"/>
      <c r="BD74" s="526"/>
      <c r="BE74" s="527"/>
      <c r="BG74" s="682" t="str">
        <f>IF(BG69="","",VLOOKUP(BG69,$CP$35:$CR$85,2,FALSE))</f>
        <v/>
      </c>
      <c r="BH74" s="683"/>
      <c r="BI74" s="683"/>
      <c r="BJ74" s="683"/>
      <c r="BK74" s="683"/>
      <c r="BL74" s="683"/>
      <c r="BM74" s="688" t="s">
        <v>46</v>
      </c>
      <c r="BN74" s="688"/>
      <c r="BO74" s="688"/>
      <c r="BP74" s="688"/>
      <c r="BQ74" s="688"/>
      <c r="BR74" s="688"/>
      <c r="BS74" s="688"/>
      <c r="BT74" s="688"/>
      <c r="BU74" s="688"/>
      <c r="BV74" s="688"/>
      <c r="BW74" s="689"/>
      <c r="BX74" s="635"/>
      <c r="BY74" s="636"/>
      <c r="BZ74" s="641" t="str">
        <f>IF(BX74="","",VLOOKUP(BX74,$CT$32:$CU$33,2,FALSE))</f>
        <v/>
      </c>
      <c r="CA74" s="641"/>
      <c r="CB74" s="641"/>
      <c r="CC74" s="641"/>
      <c r="CD74" s="642"/>
      <c r="CE74" s="647" t="s">
        <v>47</v>
      </c>
      <c r="CF74" s="648"/>
      <c r="CG74" s="648"/>
      <c r="CH74" s="648"/>
      <c r="CI74" s="71"/>
      <c r="CJ74" s="72"/>
      <c r="CP74" s="99">
        <v>412</v>
      </c>
      <c r="CQ74" s="97" t="s">
        <v>95</v>
      </c>
      <c r="CR74" s="281">
        <v>3564</v>
      </c>
      <c r="CT74" s="290" t="s">
        <v>95</v>
      </c>
      <c r="CU74" s="97" t="s">
        <v>95</v>
      </c>
    </row>
    <row r="75" spans="1:101" ht="10.5" customHeight="1" x14ac:dyDescent="0.15">
      <c r="A75" s="456"/>
      <c r="B75" s="457"/>
      <c r="C75" s="649" t="s">
        <v>23</v>
      </c>
      <c r="D75" s="650"/>
      <c r="E75" s="650"/>
      <c r="F75" s="650"/>
      <c r="G75" s="514"/>
      <c r="H75" s="514"/>
      <c r="I75" s="514"/>
      <c r="J75" s="514"/>
      <c r="K75" s="514"/>
      <c r="L75" s="514"/>
      <c r="M75" s="514"/>
      <c r="N75" s="514"/>
      <c r="O75" s="514"/>
      <c r="P75" s="514"/>
      <c r="Q75" s="514"/>
      <c r="R75" s="514"/>
      <c r="S75" s="514"/>
      <c r="T75" s="514"/>
      <c r="U75" s="514"/>
      <c r="V75" s="514"/>
      <c r="W75" s="514"/>
      <c r="X75" s="514"/>
      <c r="Y75" s="514"/>
      <c r="Z75" s="514"/>
      <c r="AA75" s="514"/>
      <c r="AB75" s="514"/>
      <c r="AC75" s="514"/>
      <c r="AD75" s="514"/>
      <c r="AE75" s="514"/>
      <c r="AF75" s="514"/>
      <c r="AG75" s="514"/>
      <c r="AH75" s="514"/>
      <c r="AI75" s="514"/>
      <c r="AJ75" s="514"/>
      <c r="AK75" s="514"/>
      <c r="AL75" s="514"/>
      <c r="AM75" s="514"/>
      <c r="AN75" s="514"/>
      <c r="AO75" s="514"/>
      <c r="AP75" s="514"/>
      <c r="AQ75" s="514"/>
      <c r="AR75" s="514"/>
      <c r="AS75" s="514"/>
      <c r="AT75" s="514"/>
      <c r="AU75" s="514"/>
      <c r="AV75" s="514"/>
      <c r="AW75" s="514"/>
      <c r="AX75" s="514"/>
      <c r="AY75" s="514"/>
      <c r="AZ75" s="514"/>
      <c r="BA75" s="514"/>
      <c r="BB75" s="514"/>
      <c r="BC75" s="514"/>
      <c r="BD75" s="514"/>
      <c r="BE75" s="515"/>
      <c r="BG75" s="684"/>
      <c r="BH75" s="685"/>
      <c r="BI75" s="685"/>
      <c r="BJ75" s="685"/>
      <c r="BK75" s="685"/>
      <c r="BL75" s="685"/>
      <c r="BM75" s="690"/>
      <c r="BN75" s="690"/>
      <c r="BO75" s="690"/>
      <c r="BP75" s="690"/>
      <c r="BQ75" s="690"/>
      <c r="BR75" s="690"/>
      <c r="BS75" s="690"/>
      <c r="BT75" s="690"/>
      <c r="BU75" s="690"/>
      <c r="BV75" s="690"/>
      <c r="BW75" s="691"/>
      <c r="BX75" s="637"/>
      <c r="BY75" s="638"/>
      <c r="BZ75" s="643"/>
      <c r="CA75" s="643"/>
      <c r="CB75" s="643"/>
      <c r="CC75" s="643"/>
      <c r="CD75" s="644"/>
      <c r="CE75" s="76"/>
      <c r="CF75" s="71"/>
      <c r="CG75" s="71"/>
      <c r="CH75" s="71"/>
      <c r="CI75" s="71"/>
      <c r="CJ75" s="72"/>
      <c r="CP75" s="11"/>
      <c r="CQ75" s="97"/>
      <c r="CR75" s="13"/>
      <c r="CT75" s="95"/>
      <c r="CU75" s="95"/>
    </row>
    <row r="76" spans="1:101" ht="10.5" customHeight="1" x14ac:dyDescent="0.15">
      <c r="A76" s="456"/>
      <c r="B76" s="457"/>
      <c r="C76" s="651"/>
      <c r="D76" s="652"/>
      <c r="E76" s="652"/>
      <c r="F76" s="652"/>
      <c r="G76" s="516"/>
      <c r="H76" s="516"/>
      <c r="I76" s="516"/>
      <c r="J76" s="516"/>
      <c r="K76" s="516"/>
      <c r="L76" s="516"/>
      <c r="M76" s="516"/>
      <c r="N76" s="516"/>
      <c r="O76" s="516"/>
      <c r="P76" s="516"/>
      <c r="Q76" s="516"/>
      <c r="R76" s="516"/>
      <c r="S76" s="516"/>
      <c r="T76" s="516"/>
      <c r="U76" s="516"/>
      <c r="V76" s="516"/>
      <c r="W76" s="516"/>
      <c r="X76" s="516"/>
      <c r="Y76" s="516"/>
      <c r="Z76" s="516"/>
      <c r="AA76" s="516"/>
      <c r="AB76" s="516"/>
      <c r="AC76" s="516"/>
      <c r="AD76" s="516"/>
      <c r="AE76" s="516"/>
      <c r="AF76" s="516"/>
      <c r="AG76" s="516"/>
      <c r="AH76" s="516"/>
      <c r="AI76" s="516"/>
      <c r="AJ76" s="516"/>
      <c r="AK76" s="516"/>
      <c r="AL76" s="516"/>
      <c r="AM76" s="516"/>
      <c r="AN76" s="516"/>
      <c r="AO76" s="516"/>
      <c r="AP76" s="516"/>
      <c r="AQ76" s="516"/>
      <c r="AR76" s="516"/>
      <c r="AS76" s="516"/>
      <c r="AT76" s="516"/>
      <c r="AU76" s="516"/>
      <c r="AV76" s="516"/>
      <c r="AW76" s="516"/>
      <c r="AX76" s="516"/>
      <c r="AY76" s="516"/>
      <c r="AZ76" s="516"/>
      <c r="BA76" s="516"/>
      <c r="BB76" s="516"/>
      <c r="BC76" s="516"/>
      <c r="BD76" s="516"/>
      <c r="BE76" s="517"/>
      <c r="BG76" s="686"/>
      <c r="BH76" s="687"/>
      <c r="BI76" s="687"/>
      <c r="BJ76" s="687"/>
      <c r="BK76" s="687"/>
      <c r="BL76" s="687"/>
      <c r="BM76" s="692"/>
      <c r="BN76" s="692"/>
      <c r="BO76" s="692"/>
      <c r="BP76" s="692"/>
      <c r="BQ76" s="692"/>
      <c r="BR76" s="692"/>
      <c r="BS76" s="692"/>
      <c r="BT76" s="692"/>
      <c r="BU76" s="692"/>
      <c r="BV76" s="692"/>
      <c r="BW76" s="693"/>
      <c r="BX76" s="639"/>
      <c r="BY76" s="640"/>
      <c r="BZ76" s="645"/>
      <c r="CA76" s="645"/>
      <c r="CB76" s="645"/>
      <c r="CC76" s="645"/>
      <c r="CD76" s="646"/>
      <c r="CE76" s="647" t="s">
        <v>50</v>
      </c>
      <c r="CF76" s="648"/>
      <c r="CG76" s="648"/>
      <c r="CH76" s="648"/>
      <c r="CI76" s="71"/>
      <c r="CJ76" s="72"/>
      <c r="CP76" s="11"/>
      <c r="CQ76" s="97"/>
      <c r="CR76" s="13"/>
      <c r="CT76" s="12"/>
      <c r="CU76" s="12"/>
    </row>
    <row r="77" spans="1:101" ht="10.5" customHeight="1" x14ac:dyDescent="0.15">
      <c r="A77" s="456"/>
      <c r="B77" s="457"/>
      <c r="G77" s="583"/>
      <c r="H77" s="583"/>
      <c r="I77" s="583"/>
      <c r="J77" s="583"/>
      <c r="K77" s="583"/>
      <c r="L77" s="583"/>
      <c r="M77" s="583"/>
      <c r="N77" s="583"/>
      <c r="O77" s="583"/>
      <c r="P77" s="583"/>
      <c r="Q77" s="583"/>
      <c r="R77" s="583"/>
      <c r="S77" s="583"/>
      <c r="T77" s="583"/>
      <c r="U77" s="583"/>
      <c r="V77" s="583"/>
      <c r="W77" s="583"/>
      <c r="X77" s="583"/>
      <c r="Y77" s="583"/>
      <c r="Z77" s="583"/>
      <c r="AA77" s="583"/>
      <c r="AB77" s="583"/>
      <c r="AC77" s="583"/>
      <c r="AD77" s="583"/>
      <c r="AE77" s="583"/>
      <c r="AF77" s="583"/>
      <c r="AG77" s="583"/>
      <c r="AH77" s="583"/>
      <c r="AI77" s="583"/>
      <c r="AJ77" s="583"/>
      <c r="AK77" s="583"/>
      <c r="AL77" s="583"/>
      <c r="AM77" s="583"/>
      <c r="AN77" s="583"/>
      <c r="AO77" s="583"/>
      <c r="AP77" s="583"/>
      <c r="AQ77" s="583"/>
      <c r="AR77" s="583"/>
      <c r="AS77" s="583"/>
      <c r="AT77" s="583"/>
      <c r="AU77" s="583"/>
      <c r="AV77" s="583"/>
      <c r="AW77" s="583"/>
      <c r="AX77" s="583"/>
      <c r="AY77" s="583"/>
      <c r="AZ77" s="583"/>
      <c r="BA77" s="694" t="s">
        <v>26</v>
      </c>
      <c r="BB77" s="694"/>
      <c r="BC77" s="694"/>
      <c r="BD77" s="694"/>
      <c r="BE77" s="695"/>
      <c r="BG77" s="700" t="s">
        <v>52</v>
      </c>
      <c r="BH77" s="701"/>
      <c r="BI77" s="701"/>
      <c r="BJ77" s="701"/>
      <c r="BK77" s="701"/>
      <c r="BL77" s="701"/>
      <c r="BM77" s="701"/>
      <c r="BN77" s="701"/>
      <c r="BO77" s="701"/>
      <c r="BP77" s="701"/>
      <c r="BQ77" s="701"/>
      <c r="BR77" s="701"/>
      <c r="BS77" s="701"/>
      <c r="BT77" s="701"/>
      <c r="BU77" s="701"/>
      <c r="BV77" s="701"/>
      <c r="BW77" s="701"/>
      <c r="BX77" s="706" t="str">
        <f>IFERROR(BX69+BZ74,"")</f>
        <v/>
      </c>
      <c r="BY77" s="707"/>
      <c r="BZ77" s="707"/>
      <c r="CA77" s="707"/>
      <c r="CB77" s="707"/>
      <c r="CC77" s="707"/>
      <c r="CD77" s="708"/>
      <c r="CE77" s="647"/>
      <c r="CF77" s="648"/>
      <c r="CG77" s="648"/>
      <c r="CH77" s="648"/>
      <c r="CI77" s="648"/>
      <c r="CJ77" s="715"/>
      <c r="CP77" s="11"/>
      <c r="CQ77" s="97"/>
      <c r="CR77" s="13"/>
      <c r="CT77" s="12"/>
      <c r="CU77" s="12"/>
    </row>
    <row r="78" spans="1:101" ht="10.5" customHeight="1" x14ac:dyDescent="0.15">
      <c r="A78" s="456"/>
      <c r="B78" s="457"/>
      <c r="G78" s="524"/>
      <c r="H78" s="524"/>
      <c r="I78" s="524"/>
      <c r="J78" s="524"/>
      <c r="K78" s="524"/>
      <c r="L78" s="524"/>
      <c r="M78" s="524"/>
      <c r="N78" s="524"/>
      <c r="O78" s="524"/>
      <c r="P78" s="524"/>
      <c r="Q78" s="524"/>
      <c r="R78" s="524"/>
      <c r="S78" s="524"/>
      <c r="T78" s="524"/>
      <c r="U78" s="524"/>
      <c r="V78" s="524"/>
      <c r="W78" s="524"/>
      <c r="X78" s="524"/>
      <c r="Y78" s="524"/>
      <c r="Z78" s="524"/>
      <c r="AA78" s="524"/>
      <c r="AB78" s="524"/>
      <c r="AC78" s="524"/>
      <c r="AD78" s="524"/>
      <c r="AE78" s="524"/>
      <c r="AF78" s="524"/>
      <c r="AG78" s="524"/>
      <c r="AH78" s="524"/>
      <c r="AI78" s="524"/>
      <c r="AJ78" s="524"/>
      <c r="AK78" s="524"/>
      <c r="AL78" s="524"/>
      <c r="AM78" s="524"/>
      <c r="AN78" s="524"/>
      <c r="AO78" s="524"/>
      <c r="AP78" s="524"/>
      <c r="AQ78" s="524"/>
      <c r="AR78" s="524"/>
      <c r="AS78" s="524"/>
      <c r="AT78" s="524"/>
      <c r="AU78" s="524"/>
      <c r="AV78" s="524"/>
      <c r="AW78" s="524"/>
      <c r="AX78" s="524"/>
      <c r="AY78" s="524"/>
      <c r="AZ78" s="524"/>
      <c r="BA78" s="696"/>
      <c r="BB78" s="696"/>
      <c r="BC78" s="696"/>
      <c r="BD78" s="696"/>
      <c r="BE78" s="697"/>
      <c r="BG78" s="702"/>
      <c r="BH78" s="703"/>
      <c r="BI78" s="703"/>
      <c r="BJ78" s="703"/>
      <c r="BK78" s="703"/>
      <c r="BL78" s="703"/>
      <c r="BM78" s="703"/>
      <c r="BN78" s="703"/>
      <c r="BO78" s="703"/>
      <c r="BP78" s="703"/>
      <c r="BQ78" s="703"/>
      <c r="BR78" s="703"/>
      <c r="BS78" s="703"/>
      <c r="BT78" s="703"/>
      <c r="BU78" s="703"/>
      <c r="BV78" s="703"/>
      <c r="BW78" s="703"/>
      <c r="BX78" s="709"/>
      <c r="BY78" s="710"/>
      <c r="BZ78" s="710"/>
      <c r="CA78" s="710"/>
      <c r="CB78" s="710"/>
      <c r="CC78" s="710"/>
      <c r="CD78" s="711"/>
      <c r="CE78" s="647" t="s">
        <v>54</v>
      </c>
      <c r="CF78" s="648"/>
      <c r="CG78" s="648"/>
      <c r="CH78" s="648"/>
      <c r="CI78" s="648"/>
      <c r="CJ78" s="715"/>
      <c r="CP78" s="11"/>
      <c r="CQ78" s="97"/>
      <c r="CR78" s="13"/>
      <c r="CT78" s="12"/>
      <c r="CU78" s="12"/>
    </row>
    <row r="79" spans="1:101" ht="10.5" customHeight="1" x14ac:dyDescent="0.15">
      <c r="A79" s="456"/>
      <c r="B79" s="457"/>
      <c r="G79" s="524"/>
      <c r="H79" s="524"/>
      <c r="I79" s="524"/>
      <c r="J79" s="524"/>
      <c r="K79" s="524"/>
      <c r="L79" s="524"/>
      <c r="M79" s="524"/>
      <c r="N79" s="524"/>
      <c r="O79" s="524"/>
      <c r="P79" s="524"/>
      <c r="Q79" s="524"/>
      <c r="R79" s="524"/>
      <c r="S79" s="524"/>
      <c r="T79" s="524"/>
      <c r="U79" s="524"/>
      <c r="V79" s="524"/>
      <c r="W79" s="524"/>
      <c r="X79" s="524"/>
      <c r="Y79" s="524"/>
      <c r="Z79" s="524"/>
      <c r="AA79" s="524"/>
      <c r="AB79" s="524"/>
      <c r="AC79" s="524"/>
      <c r="AD79" s="524"/>
      <c r="AE79" s="524"/>
      <c r="AF79" s="524"/>
      <c r="AG79" s="524"/>
      <c r="AH79" s="524"/>
      <c r="AI79" s="524"/>
      <c r="AJ79" s="524"/>
      <c r="AK79" s="524"/>
      <c r="AL79" s="524"/>
      <c r="AM79" s="524"/>
      <c r="AN79" s="524"/>
      <c r="AO79" s="524"/>
      <c r="AP79" s="524"/>
      <c r="AQ79" s="524"/>
      <c r="AR79" s="524"/>
      <c r="AS79" s="524"/>
      <c r="AT79" s="524"/>
      <c r="AU79" s="524"/>
      <c r="AV79" s="524"/>
      <c r="AW79" s="524"/>
      <c r="AX79" s="524"/>
      <c r="AY79" s="524"/>
      <c r="AZ79" s="524"/>
      <c r="BA79" s="696"/>
      <c r="BB79" s="696"/>
      <c r="BC79" s="696"/>
      <c r="BD79" s="696"/>
      <c r="BE79" s="697"/>
      <c r="BG79" s="702"/>
      <c r="BH79" s="703"/>
      <c r="BI79" s="703"/>
      <c r="BJ79" s="703"/>
      <c r="BK79" s="703"/>
      <c r="BL79" s="703"/>
      <c r="BM79" s="703"/>
      <c r="BN79" s="703"/>
      <c r="BO79" s="703"/>
      <c r="BP79" s="703"/>
      <c r="BQ79" s="703"/>
      <c r="BR79" s="703"/>
      <c r="BS79" s="703"/>
      <c r="BT79" s="703"/>
      <c r="BU79" s="703"/>
      <c r="BV79" s="703"/>
      <c r="BW79" s="703"/>
      <c r="BX79" s="709"/>
      <c r="BY79" s="710"/>
      <c r="BZ79" s="710"/>
      <c r="CA79" s="710"/>
      <c r="CB79" s="710"/>
      <c r="CC79" s="710"/>
      <c r="CD79" s="711"/>
      <c r="CE79" s="716" t="s">
        <v>56</v>
      </c>
      <c r="CF79" s="718"/>
      <c r="CG79" s="718"/>
      <c r="CH79" s="718"/>
      <c r="CI79" s="718"/>
      <c r="CJ79" s="720" t="s">
        <v>57</v>
      </c>
      <c r="CP79" s="11"/>
      <c r="CQ79" s="97"/>
      <c r="CR79" s="13"/>
      <c r="CT79" s="12"/>
      <c r="CU79" s="12"/>
    </row>
    <row r="80" spans="1:101" ht="10.5" customHeight="1" thickBot="1" x14ac:dyDescent="0.2">
      <c r="A80" s="458"/>
      <c r="B80" s="459"/>
      <c r="C80" s="77"/>
      <c r="D80" s="78"/>
      <c r="E80" s="78"/>
      <c r="F80" s="78"/>
      <c r="G80" s="584"/>
      <c r="H80" s="584"/>
      <c r="I80" s="584"/>
      <c r="J80" s="584"/>
      <c r="K80" s="584"/>
      <c r="L80" s="584"/>
      <c r="M80" s="584"/>
      <c r="N80" s="584"/>
      <c r="O80" s="584"/>
      <c r="P80" s="584"/>
      <c r="Q80" s="584"/>
      <c r="R80" s="584"/>
      <c r="S80" s="584"/>
      <c r="T80" s="584"/>
      <c r="U80" s="584"/>
      <c r="V80" s="584"/>
      <c r="W80" s="584"/>
      <c r="X80" s="584"/>
      <c r="Y80" s="584"/>
      <c r="Z80" s="584"/>
      <c r="AA80" s="584"/>
      <c r="AB80" s="584"/>
      <c r="AC80" s="584"/>
      <c r="AD80" s="584"/>
      <c r="AE80" s="584"/>
      <c r="AF80" s="584"/>
      <c r="AG80" s="584"/>
      <c r="AH80" s="584"/>
      <c r="AI80" s="584"/>
      <c r="AJ80" s="584"/>
      <c r="AK80" s="584"/>
      <c r="AL80" s="584"/>
      <c r="AM80" s="584"/>
      <c r="AN80" s="584"/>
      <c r="AO80" s="584"/>
      <c r="AP80" s="584"/>
      <c r="AQ80" s="584"/>
      <c r="AR80" s="584"/>
      <c r="AS80" s="584"/>
      <c r="AT80" s="584"/>
      <c r="AU80" s="584"/>
      <c r="AV80" s="584"/>
      <c r="AW80" s="584"/>
      <c r="AX80" s="584"/>
      <c r="AY80" s="584"/>
      <c r="AZ80" s="584"/>
      <c r="BA80" s="698"/>
      <c r="BB80" s="698"/>
      <c r="BC80" s="698"/>
      <c r="BD80" s="698"/>
      <c r="BE80" s="699"/>
      <c r="BG80" s="704"/>
      <c r="BH80" s="705"/>
      <c r="BI80" s="705"/>
      <c r="BJ80" s="705"/>
      <c r="BK80" s="705"/>
      <c r="BL80" s="705"/>
      <c r="BM80" s="705"/>
      <c r="BN80" s="705"/>
      <c r="BO80" s="705"/>
      <c r="BP80" s="705"/>
      <c r="BQ80" s="705"/>
      <c r="BR80" s="705"/>
      <c r="BS80" s="705"/>
      <c r="BT80" s="705"/>
      <c r="BU80" s="705"/>
      <c r="BV80" s="705"/>
      <c r="BW80" s="705"/>
      <c r="BX80" s="712"/>
      <c r="BY80" s="713"/>
      <c r="BZ80" s="713"/>
      <c r="CA80" s="713"/>
      <c r="CB80" s="713"/>
      <c r="CC80" s="713"/>
      <c r="CD80" s="714"/>
      <c r="CE80" s="717"/>
      <c r="CF80" s="719"/>
      <c r="CG80" s="719"/>
      <c r="CH80" s="719"/>
      <c r="CI80" s="719"/>
      <c r="CJ80" s="721"/>
      <c r="CP80" s="11"/>
      <c r="CQ80" s="97"/>
      <c r="CR80" s="13"/>
      <c r="CT80" s="12"/>
      <c r="CU80" s="95"/>
    </row>
    <row r="81" spans="1:99" ht="10.5" customHeight="1" thickBot="1" x14ac:dyDescent="0.2">
      <c r="B81" s="60"/>
      <c r="C81" s="47"/>
      <c r="D81" s="47"/>
      <c r="E81" s="47"/>
      <c r="F81" s="47"/>
      <c r="G81" s="47"/>
      <c r="H81" s="47"/>
      <c r="I81" s="47"/>
      <c r="J81" s="47"/>
      <c r="K81" s="47"/>
      <c r="L81" s="47"/>
      <c r="M81" s="47"/>
      <c r="N81" s="47"/>
      <c r="O81" s="47"/>
      <c r="P81" s="47"/>
      <c r="Q81" s="47"/>
      <c r="R81" s="47"/>
      <c r="AB81" s="62"/>
      <c r="AC81" s="62"/>
      <c r="AD81" s="62"/>
      <c r="AE81" s="62"/>
      <c r="AF81" s="62"/>
      <c r="AG81" s="62"/>
      <c r="AH81" s="63"/>
      <c r="AI81" s="63"/>
      <c r="AJ81" s="63"/>
      <c r="CP81" s="11"/>
      <c r="CQ81" s="97"/>
      <c r="CR81" s="94"/>
    </row>
    <row r="82" spans="1:99" ht="10.5" customHeight="1" thickBot="1" x14ac:dyDescent="0.2">
      <c r="A82" s="454" t="s">
        <v>72</v>
      </c>
      <c r="B82" s="455"/>
      <c r="C82" s="64"/>
      <c r="D82" s="65"/>
      <c r="E82" s="65"/>
      <c r="F82" s="65"/>
      <c r="G82" s="65"/>
      <c r="H82" s="65"/>
      <c r="I82" s="65"/>
      <c r="J82" s="65"/>
      <c r="K82" s="65"/>
      <c r="L82" s="65"/>
      <c r="M82" s="65"/>
      <c r="N82" s="65"/>
      <c r="O82" s="65"/>
      <c r="P82" s="65"/>
      <c r="Q82" s="65"/>
      <c r="R82" s="66"/>
      <c r="S82" s="66"/>
      <c r="T82" s="66"/>
      <c r="U82" s="67"/>
      <c r="V82" s="67"/>
      <c r="W82" s="67"/>
      <c r="X82" s="67"/>
      <c r="Y82" s="67"/>
      <c r="Z82" s="67"/>
      <c r="AA82" s="66"/>
      <c r="AB82" s="66"/>
      <c r="AC82" s="68"/>
      <c r="AD82" s="68"/>
      <c r="AE82" s="68"/>
      <c r="AF82" s="68"/>
      <c r="AG82" s="68"/>
      <c r="AH82" s="68"/>
      <c r="AI82" s="68"/>
      <c r="AJ82" s="68"/>
      <c r="AK82" s="68"/>
      <c r="AL82" s="68"/>
      <c r="AM82" s="68"/>
      <c r="AN82" s="68"/>
      <c r="AO82" s="68"/>
      <c r="AP82" s="68"/>
      <c r="AQ82" s="68"/>
      <c r="AR82" s="68"/>
      <c r="AS82" s="66"/>
      <c r="AT82" s="66"/>
      <c r="AU82" s="66"/>
      <c r="AV82" s="66"/>
      <c r="AW82" s="66"/>
      <c r="AX82" s="66"/>
      <c r="AY82" s="66"/>
      <c r="AZ82" s="66"/>
      <c r="BA82" s="66"/>
      <c r="BB82" s="66"/>
      <c r="BC82" s="66"/>
      <c r="BD82" s="66"/>
      <c r="BE82" s="40"/>
      <c r="CP82" s="11"/>
      <c r="CQ82" s="97"/>
      <c r="CR82" s="94"/>
      <c r="CT82" s="262"/>
      <c r="CU82" s="262"/>
    </row>
    <row r="83" spans="1:99" ht="10.5" customHeight="1" x14ac:dyDescent="0.15">
      <c r="A83" s="456"/>
      <c r="B83" s="457"/>
      <c r="C83" s="61"/>
      <c r="D83" s="606" t="s">
        <v>10</v>
      </c>
      <c r="E83" s="606"/>
      <c r="F83" s="607"/>
      <c r="G83" s="608" t="s">
        <v>11</v>
      </c>
      <c r="H83" s="609"/>
      <c r="I83" s="609"/>
      <c r="J83" s="609"/>
      <c r="K83" s="609"/>
      <c r="L83" s="609"/>
      <c r="M83" s="609"/>
      <c r="N83" s="609"/>
      <c r="O83" s="609"/>
      <c r="P83" s="609"/>
      <c r="Q83" s="609"/>
      <c r="R83" s="609"/>
      <c r="S83" s="609"/>
      <c r="T83" s="609"/>
      <c r="U83" s="609"/>
      <c r="V83" s="610"/>
      <c r="W83" s="69"/>
      <c r="X83" s="69"/>
      <c r="Y83" s="69"/>
      <c r="Z83" s="69"/>
      <c r="AC83" s="70"/>
      <c r="AD83" s="70"/>
      <c r="AE83" s="70"/>
      <c r="AF83" s="70"/>
      <c r="AG83" s="70"/>
      <c r="AH83" s="70"/>
      <c r="AI83" s="70"/>
      <c r="AJ83" s="70"/>
      <c r="AK83" s="70"/>
      <c r="AL83" s="70"/>
      <c r="AM83" s="70"/>
      <c r="AN83" s="70"/>
      <c r="AO83" s="70"/>
      <c r="AP83" s="70"/>
      <c r="AQ83" s="70"/>
      <c r="AR83" s="70"/>
      <c r="BE83" s="46"/>
      <c r="BG83" s="617" t="s">
        <v>35</v>
      </c>
      <c r="BH83" s="618"/>
      <c r="BI83" s="618"/>
      <c r="BJ83" s="618"/>
      <c r="BK83" s="618"/>
      <c r="BL83" s="619"/>
      <c r="BM83" s="623" t="s">
        <v>36</v>
      </c>
      <c r="BN83" s="624"/>
      <c r="BO83" s="624"/>
      <c r="BP83" s="624"/>
      <c r="BQ83" s="625"/>
      <c r="BR83" s="623" t="s">
        <v>37</v>
      </c>
      <c r="BS83" s="624"/>
      <c r="BT83" s="624"/>
      <c r="BU83" s="624"/>
      <c r="BV83" s="624"/>
      <c r="BW83" s="624"/>
      <c r="BX83" s="623" t="s">
        <v>38</v>
      </c>
      <c r="BY83" s="624"/>
      <c r="BZ83" s="624"/>
      <c r="CA83" s="624"/>
      <c r="CB83" s="624"/>
      <c r="CC83" s="624"/>
      <c r="CD83" s="624"/>
      <c r="CE83" s="629" t="s">
        <v>39</v>
      </c>
      <c r="CF83" s="630"/>
      <c r="CG83" s="630"/>
      <c r="CH83" s="630"/>
      <c r="CI83" s="630"/>
      <c r="CJ83" s="631"/>
      <c r="CP83" s="11"/>
      <c r="CQ83" s="97"/>
      <c r="CR83" s="94"/>
      <c r="CT83" s="262"/>
      <c r="CU83" s="262"/>
    </row>
    <row r="84" spans="1:99" ht="10.5" customHeight="1" thickBot="1" x14ac:dyDescent="0.2">
      <c r="A84" s="456"/>
      <c r="B84" s="457"/>
      <c r="C84" s="61"/>
      <c r="D84" s="606"/>
      <c r="E84" s="606"/>
      <c r="F84" s="607"/>
      <c r="G84" s="611"/>
      <c r="H84" s="612"/>
      <c r="I84" s="612"/>
      <c r="J84" s="612"/>
      <c r="K84" s="612"/>
      <c r="L84" s="612"/>
      <c r="M84" s="612"/>
      <c r="N84" s="612"/>
      <c r="O84" s="612"/>
      <c r="P84" s="612"/>
      <c r="Q84" s="612"/>
      <c r="R84" s="612"/>
      <c r="S84" s="612"/>
      <c r="T84" s="612"/>
      <c r="U84" s="612"/>
      <c r="V84" s="613"/>
      <c r="W84" s="69"/>
      <c r="X84" s="69"/>
      <c r="Y84" s="69"/>
      <c r="Z84" s="69"/>
      <c r="AC84" s="51"/>
      <c r="AD84" s="51"/>
      <c r="AE84" s="51"/>
      <c r="AF84" s="51"/>
      <c r="AG84" s="51"/>
      <c r="AH84" s="51"/>
      <c r="AI84" s="51"/>
      <c r="AJ84" s="51"/>
      <c r="AK84" s="51"/>
      <c r="AL84" s="51"/>
      <c r="AM84" s="51"/>
      <c r="AN84" s="51"/>
      <c r="AO84" s="51"/>
      <c r="AP84" s="51"/>
      <c r="AQ84" s="51"/>
      <c r="AR84" s="51"/>
      <c r="BE84" s="46"/>
      <c r="BG84" s="620"/>
      <c r="BH84" s="621"/>
      <c r="BI84" s="621"/>
      <c r="BJ84" s="621"/>
      <c r="BK84" s="621"/>
      <c r="BL84" s="622"/>
      <c r="BM84" s="626"/>
      <c r="BN84" s="627"/>
      <c r="BO84" s="627"/>
      <c r="BP84" s="627"/>
      <c r="BQ84" s="628"/>
      <c r="BR84" s="626"/>
      <c r="BS84" s="627"/>
      <c r="BT84" s="627"/>
      <c r="BU84" s="627"/>
      <c r="BV84" s="627"/>
      <c r="BW84" s="627"/>
      <c r="BX84" s="626"/>
      <c r="BY84" s="627"/>
      <c r="BZ84" s="627"/>
      <c r="CA84" s="627"/>
      <c r="CB84" s="627"/>
      <c r="CC84" s="627"/>
      <c r="CD84" s="627"/>
      <c r="CE84" s="632"/>
      <c r="CF84" s="633"/>
      <c r="CG84" s="633"/>
      <c r="CH84" s="633"/>
      <c r="CI84" s="633"/>
      <c r="CJ84" s="634"/>
      <c r="CP84" s="11"/>
      <c r="CQ84" s="97"/>
      <c r="CR84" s="94"/>
      <c r="CT84" s="262"/>
      <c r="CU84" s="262"/>
    </row>
    <row r="85" spans="1:99" ht="10.5" customHeight="1" x14ac:dyDescent="0.15">
      <c r="A85" s="456"/>
      <c r="B85" s="457"/>
      <c r="C85" s="61"/>
      <c r="D85" s="606"/>
      <c r="E85" s="606"/>
      <c r="F85" s="607"/>
      <c r="G85" s="614"/>
      <c r="H85" s="615"/>
      <c r="I85" s="615"/>
      <c r="J85" s="615"/>
      <c r="K85" s="615"/>
      <c r="L85" s="615"/>
      <c r="M85" s="615"/>
      <c r="N85" s="615"/>
      <c r="O85" s="615"/>
      <c r="P85" s="615"/>
      <c r="Q85" s="615"/>
      <c r="R85" s="615"/>
      <c r="S85" s="615"/>
      <c r="T85" s="615"/>
      <c r="U85" s="615"/>
      <c r="V85" s="616"/>
      <c r="W85" s="69"/>
      <c r="X85" s="69"/>
      <c r="Y85" s="69"/>
      <c r="Z85" s="69"/>
      <c r="AC85" s="51"/>
      <c r="AD85" s="51"/>
      <c r="AE85" s="51"/>
      <c r="AF85" s="51"/>
      <c r="AG85" s="51"/>
      <c r="AH85" s="51"/>
      <c r="AI85" s="51"/>
      <c r="AJ85" s="51"/>
      <c r="AK85" s="51"/>
      <c r="AL85" s="51"/>
      <c r="AM85" s="51"/>
      <c r="AN85" s="51"/>
      <c r="AO85" s="51"/>
      <c r="AP85" s="51"/>
      <c r="AQ85" s="51"/>
      <c r="AR85" s="51"/>
      <c r="BE85" s="46"/>
      <c r="BG85" s="653"/>
      <c r="BH85" s="654"/>
      <c r="BI85" s="654"/>
      <c r="BJ85" s="654"/>
      <c r="BK85" s="654"/>
      <c r="BL85" s="655"/>
      <c r="BM85" s="662"/>
      <c r="BN85" s="663"/>
      <c r="BO85" s="663"/>
      <c r="BP85" s="663"/>
      <c r="BQ85" s="664"/>
      <c r="BR85" s="670" t="str">
        <f>IF(BG85="","",VLOOKUP(BG85,$CP$35:$CR$85,3,FALSE))</f>
        <v/>
      </c>
      <c r="BS85" s="671"/>
      <c r="BT85" s="671"/>
      <c r="BU85" s="671"/>
      <c r="BV85" s="671"/>
      <c r="BW85" s="672"/>
      <c r="BX85" s="670" t="str">
        <f>IFERROR(BM85*BR85,"")</f>
        <v/>
      </c>
      <c r="BY85" s="671"/>
      <c r="BZ85" s="671"/>
      <c r="CA85" s="671"/>
      <c r="CB85" s="671"/>
      <c r="CC85" s="671"/>
      <c r="CD85" s="672"/>
      <c r="CE85" s="679"/>
      <c r="CF85" s="680"/>
      <c r="CG85" s="680"/>
      <c r="CH85" s="680"/>
      <c r="CI85" s="680"/>
      <c r="CJ85" s="681"/>
      <c r="CP85" s="11"/>
      <c r="CQ85" s="97"/>
    </row>
    <row r="86" spans="1:99" ht="10.5" customHeight="1" x14ac:dyDescent="0.15">
      <c r="A86" s="456"/>
      <c r="B86" s="457"/>
      <c r="C86" s="61"/>
      <c r="D86" s="52"/>
      <c r="E86" s="52"/>
      <c r="F86" s="52"/>
      <c r="G86" s="524"/>
      <c r="H86" s="524"/>
      <c r="I86" s="524"/>
      <c r="J86" s="524"/>
      <c r="K86" s="524"/>
      <c r="L86" s="524"/>
      <c r="M86" s="524"/>
      <c r="N86" s="524"/>
      <c r="O86" s="524"/>
      <c r="P86" s="524"/>
      <c r="Q86" s="524"/>
      <c r="R86" s="524"/>
      <c r="S86" s="524"/>
      <c r="T86" s="524"/>
      <c r="U86" s="524"/>
      <c r="V86" s="524"/>
      <c r="W86" s="524"/>
      <c r="X86" s="524"/>
      <c r="Y86" s="524"/>
      <c r="Z86" s="524"/>
      <c r="AA86" s="524"/>
      <c r="AB86" s="524"/>
      <c r="AC86" s="524"/>
      <c r="AD86" s="524"/>
      <c r="AE86" s="524"/>
      <c r="AF86" s="524"/>
      <c r="AG86" s="524"/>
      <c r="AH86" s="524"/>
      <c r="AI86" s="524"/>
      <c r="AJ86" s="524"/>
      <c r="AK86" s="524"/>
      <c r="AL86" s="524"/>
      <c r="AM86" s="524"/>
      <c r="AN86" s="524"/>
      <c r="AO86" s="524"/>
      <c r="AP86" s="524"/>
      <c r="AQ86" s="524"/>
      <c r="AR86" s="524"/>
      <c r="AS86" s="524"/>
      <c r="AT86" s="524"/>
      <c r="AU86" s="524"/>
      <c r="AV86" s="524"/>
      <c r="AW86" s="524"/>
      <c r="AX86" s="524"/>
      <c r="AY86" s="524"/>
      <c r="AZ86" s="524"/>
      <c r="BA86" s="524"/>
      <c r="BB86" s="524"/>
      <c r="BC86" s="524"/>
      <c r="BD86" s="524"/>
      <c r="BE86" s="525"/>
      <c r="BG86" s="656"/>
      <c r="BH86" s="657"/>
      <c r="BI86" s="657"/>
      <c r="BJ86" s="657"/>
      <c r="BK86" s="657"/>
      <c r="BL86" s="658"/>
      <c r="BM86" s="665"/>
      <c r="BN86" s="578"/>
      <c r="BO86" s="578"/>
      <c r="BP86" s="578"/>
      <c r="BQ86" s="666"/>
      <c r="BR86" s="673"/>
      <c r="BS86" s="674"/>
      <c r="BT86" s="674"/>
      <c r="BU86" s="674"/>
      <c r="BV86" s="674"/>
      <c r="BW86" s="675"/>
      <c r="BX86" s="673"/>
      <c r="BY86" s="674"/>
      <c r="BZ86" s="674"/>
      <c r="CA86" s="674"/>
      <c r="CB86" s="674"/>
      <c r="CC86" s="674"/>
      <c r="CD86" s="675"/>
      <c r="CE86" s="647" t="s">
        <v>96</v>
      </c>
      <c r="CF86" s="648"/>
      <c r="CG86" s="648"/>
      <c r="CH86" s="648"/>
      <c r="CI86" s="71"/>
      <c r="CJ86" s="72"/>
    </row>
    <row r="87" spans="1:99" ht="10.5" customHeight="1" x14ac:dyDescent="0.15">
      <c r="A87" s="456"/>
      <c r="B87" s="457"/>
      <c r="C87" s="61"/>
      <c r="D87" s="52"/>
      <c r="E87" s="52"/>
      <c r="F87" s="52"/>
      <c r="G87" s="524"/>
      <c r="H87" s="524"/>
      <c r="I87" s="524"/>
      <c r="J87" s="524"/>
      <c r="K87" s="524"/>
      <c r="L87" s="524"/>
      <c r="M87" s="524"/>
      <c r="N87" s="524"/>
      <c r="O87" s="524"/>
      <c r="P87" s="524"/>
      <c r="Q87" s="524"/>
      <c r="R87" s="524"/>
      <c r="S87" s="524"/>
      <c r="T87" s="524"/>
      <c r="U87" s="524"/>
      <c r="V87" s="524"/>
      <c r="W87" s="524"/>
      <c r="X87" s="524"/>
      <c r="Y87" s="524"/>
      <c r="Z87" s="524"/>
      <c r="AA87" s="524"/>
      <c r="AB87" s="524"/>
      <c r="AC87" s="524"/>
      <c r="AD87" s="524"/>
      <c r="AE87" s="524"/>
      <c r="AF87" s="524"/>
      <c r="AG87" s="524"/>
      <c r="AH87" s="524"/>
      <c r="AI87" s="524"/>
      <c r="AJ87" s="524"/>
      <c r="AK87" s="524"/>
      <c r="AL87" s="524"/>
      <c r="AM87" s="524"/>
      <c r="AN87" s="524"/>
      <c r="AO87" s="524"/>
      <c r="AP87" s="524"/>
      <c r="AQ87" s="524"/>
      <c r="AR87" s="524"/>
      <c r="AS87" s="524"/>
      <c r="AT87" s="524"/>
      <c r="AU87" s="524"/>
      <c r="AV87" s="524"/>
      <c r="AW87" s="524"/>
      <c r="AX87" s="524"/>
      <c r="AY87" s="524"/>
      <c r="AZ87" s="524"/>
      <c r="BA87" s="524"/>
      <c r="BB87" s="524"/>
      <c r="BC87" s="524"/>
      <c r="BD87" s="524"/>
      <c r="BE87" s="525"/>
      <c r="BG87" s="656"/>
      <c r="BH87" s="657"/>
      <c r="BI87" s="657"/>
      <c r="BJ87" s="657"/>
      <c r="BK87" s="657"/>
      <c r="BL87" s="658"/>
      <c r="BM87" s="665"/>
      <c r="BN87" s="578"/>
      <c r="BO87" s="578"/>
      <c r="BP87" s="578"/>
      <c r="BQ87" s="666"/>
      <c r="BR87" s="673"/>
      <c r="BS87" s="674"/>
      <c r="BT87" s="674"/>
      <c r="BU87" s="674"/>
      <c r="BV87" s="674"/>
      <c r="BW87" s="675"/>
      <c r="BX87" s="673"/>
      <c r="BY87" s="674"/>
      <c r="BZ87" s="674"/>
      <c r="CA87" s="674"/>
      <c r="CB87" s="674"/>
      <c r="CC87" s="674"/>
      <c r="CD87" s="675"/>
      <c r="CE87" s="73"/>
      <c r="CF87" s="74"/>
      <c r="CG87" s="74"/>
      <c r="CH87" s="74"/>
      <c r="CI87" s="74"/>
      <c r="CJ87" s="75"/>
    </row>
    <row r="88" spans="1:99" ht="10.5" customHeight="1" x14ac:dyDescent="0.15">
      <c r="A88" s="456"/>
      <c r="B88" s="457"/>
      <c r="C88" s="61"/>
      <c r="D88" s="52"/>
      <c r="E88" s="52"/>
      <c r="F88" s="52"/>
      <c r="G88" s="524"/>
      <c r="H88" s="524"/>
      <c r="I88" s="524"/>
      <c r="J88" s="524"/>
      <c r="K88" s="524"/>
      <c r="L88" s="524"/>
      <c r="M88" s="524"/>
      <c r="N88" s="524"/>
      <c r="O88" s="524"/>
      <c r="P88" s="524"/>
      <c r="Q88" s="524"/>
      <c r="R88" s="524"/>
      <c r="S88" s="524"/>
      <c r="T88" s="524"/>
      <c r="U88" s="524"/>
      <c r="V88" s="524"/>
      <c r="W88" s="524"/>
      <c r="X88" s="524"/>
      <c r="Y88" s="524"/>
      <c r="Z88" s="524"/>
      <c r="AA88" s="524"/>
      <c r="AB88" s="524"/>
      <c r="AC88" s="524"/>
      <c r="AD88" s="524"/>
      <c r="AE88" s="524"/>
      <c r="AF88" s="524"/>
      <c r="AG88" s="524"/>
      <c r="AH88" s="524"/>
      <c r="AI88" s="524"/>
      <c r="AJ88" s="524"/>
      <c r="AK88" s="524"/>
      <c r="AL88" s="524"/>
      <c r="AM88" s="524"/>
      <c r="AN88" s="524"/>
      <c r="AO88" s="524"/>
      <c r="AP88" s="524"/>
      <c r="AQ88" s="524"/>
      <c r="AR88" s="524"/>
      <c r="AS88" s="524"/>
      <c r="AT88" s="524"/>
      <c r="AU88" s="524"/>
      <c r="AV88" s="524"/>
      <c r="AW88" s="524"/>
      <c r="AX88" s="524"/>
      <c r="AY88" s="524"/>
      <c r="AZ88" s="524"/>
      <c r="BA88" s="524"/>
      <c r="BB88" s="524"/>
      <c r="BC88" s="524"/>
      <c r="BD88" s="524"/>
      <c r="BE88" s="525"/>
      <c r="BG88" s="656"/>
      <c r="BH88" s="657"/>
      <c r="BI88" s="657"/>
      <c r="BJ88" s="657"/>
      <c r="BK88" s="657"/>
      <c r="BL88" s="658"/>
      <c r="BM88" s="665"/>
      <c r="BN88" s="578"/>
      <c r="BO88" s="578"/>
      <c r="BP88" s="578"/>
      <c r="BQ88" s="666"/>
      <c r="BR88" s="673"/>
      <c r="BS88" s="674"/>
      <c r="BT88" s="674"/>
      <c r="BU88" s="674"/>
      <c r="BV88" s="674"/>
      <c r="BW88" s="675"/>
      <c r="BX88" s="673"/>
      <c r="BY88" s="674"/>
      <c r="BZ88" s="674"/>
      <c r="CA88" s="674"/>
      <c r="CB88" s="674"/>
      <c r="CC88" s="674"/>
      <c r="CD88" s="675"/>
      <c r="CE88" s="647" t="s">
        <v>44</v>
      </c>
      <c r="CF88" s="648"/>
      <c r="CG88" s="648"/>
      <c r="CH88" s="648"/>
      <c r="CI88" s="71"/>
      <c r="CJ88" s="72"/>
    </row>
    <row r="89" spans="1:99" ht="10.5" customHeight="1" x14ac:dyDescent="0.15">
      <c r="A89" s="456"/>
      <c r="B89" s="457"/>
      <c r="C89" s="61"/>
      <c r="D89" s="52"/>
      <c r="E89" s="52"/>
      <c r="F89" s="52"/>
      <c r="G89" s="524"/>
      <c r="H89" s="524"/>
      <c r="I89" s="524"/>
      <c r="J89" s="524"/>
      <c r="K89" s="524"/>
      <c r="L89" s="524"/>
      <c r="M89" s="524"/>
      <c r="N89" s="524"/>
      <c r="O89" s="524"/>
      <c r="P89" s="524"/>
      <c r="Q89" s="524"/>
      <c r="R89" s="524"/>
      <c r="S89" s="524"/>
      <c r="T89" s="524"/>
      <c r="U89" s="524"/>
      <c r="V89" s="524"/>
      <c r="W89" s="524"/>
      <c r="X89" s="524"/>
      <c r="Y89" s="524"/>
      <c r="Z89" s="524"/>
      <c r="AA89" s="524"/>
      <c r="AB89" s="524"/>
      <c r="AC89" s="524"/>
      <c r="AD89" s="524"/>
      <c r="AE89" s="524"/>
      <c r="AF89" s="524"/>
      <c r="AG89" s="524"/>
      <c r="AH89" s="524"/>
      <c r="AI89" s="524"/>
      <c r="AJ89" s="524"/>
      <c r="AK89" s="524"/>
      <c r="AL89" s="524"/>
      <c r="AM89" s="524"/>
      <c r="AN89" s="524"/>
      <c r="AO89" s="524"/>
      <c r="AP89" s="524"/>
      <c r="AQ89" s="524"/>
      <c r="AR89" s="524"/>
      <c r="AS89" s="524"/>
      <c r="AT89" s="524"/>
      <c r="AU89" s="524"/>
      <c r="AV89" s="524"/>
      <c r="AW89" s="524"/>
      <c r="AX89" s="524"/>
      <c r="AY89" s="524"/>
      <c r="AZ89" s="524"/>
      <c r="BA89" s="524"/>
      <c r="BB89" s="524"/>
      <c r="BC89" s="524"/>
      <c r="BD89" s="524"/>
      <c r="BE89" s="525"/>
      <c r="BG89" s="659"/>
      <c r="BH89" s="660"/>
      <c r="BI89" s="660"/>
      <c r="BJ89" s="660"/>
      <c r="BK89" s="660"/>
      <c r="BL89" s="661"/>
      <c r="BM89" s="667"/>
      <c r="BN89" s="668"/>
      <c r="BO89" s="668"/>
      <c r="BP89" s="668"/>
      <c r="BQ89" s="669"/>
      <c r="BR89" s="676"/>
      <c r="BS89" s="677"/>
      <c r="BT89" s="677"/>
      <c r="BU89" s="677"/>
      <c r="BV89" s="677"/>
      <c r="BW89" s="678"/>
      <c r="BX89" s="676"/>
      <c r="BY89" s="677"/>
      <c r="BZ89" s="677"/>
      <c r="CA89" s="677"/>
      <c r="CB89" s="677"/>
      <c r="CC89" s="677"/>
      <c r="CD89" s="678"/>
      <c r="CE89" s="73"/>
      <c r="CF89" s="74"/>
      <c r="CG89" s="74"/>
      <c r="CH89" s="74"/>
      <c r="CI89" s="74"/>
      <c r="CJ89" s="75"/>
    </row>
    <row r="90" spans="1:99" ht="10.5" customHeight="1" x14ac:dyDescent="0.15">
      <c r="A90" s="456"/>
      <c r="B90" s="457"/>
      <c r="C90" s="61"/>
      <c r="D90" s="52"/>
      <c r="E90" s="52"/>
      <c r="F90" s="52"/>
      <c r="G90" s="526"/>
      <c r="H90" s="526"/>
      <c r="I90" s="526"/>
      <c r="J90" s="526"/>
      <c r="K90" s="526"/>
      <c r="L90" s="526"/>
      <c r="M90" s="526"/>
      <c r="N90" s="526"/>
      <c r="O90" s="526"/>
      <c r="P90" s="526"/>
      <c r="Q90" s="526"/>
      <c r="R90" s="526"/>
      <c r="S90" s="526"/>
      <c r="T90" s="526"/>
      <c r="U90" s="526"/>
      <c r="V90" s="526"/>
      <c r="W90" s="526"/>
      <c r="X90" s="526"/>
      <c r="Y90" s="526"/>
      <c r="Z90" s="526"/>
      <c r="AA90" s="526"/>
      <c r="AB90" s="526"/>
      <c r="AC90" s="526"/>
      <c r="AD90" s="526"/>
      <c r="AE90" s="526"/>
      <c r="AF90" s="526"/>
      <c r="AG90" s="526"/>
      <c r="AH90" s="526"/>
      <c r="AI90" s="526"/>
      <c r="AJ90" s="526"/>
      <c r="AK90" s="526"/>
      <c r="AL90" s="526"/>
      <c r="AM90" s="526"/>
      <c r="AN90" s="526"/>
      <c r="AO90" s="526"/>
      <c r="AP90" s="526"/>
      <c r="AQ90" s="526"/>
      <c r="AR90" s="526"/>
      <c r="AS90" s="526"/>
      <c r="AT90" s="526"/>
      <c r="AU90" s="526"/>
      <c r="AV90" s="526"/>
      <c r="AW90" s="526"/>
      <c r="AX90" s="526"/>
      <c r="AY90" s="526"/>
      <c r="AZ90" s="526"/>
      <c r="BA90" s="526"/>
      <c r="BB90" s="526"/>
      <c r="BC90" s="526"/>
      <c r="BD90" s="526"/>
      <c r="BE90" s="527"/>
      <c r="BG90" s="682" t="str">
        <f>IF(BG85="","",VLOOKUP(BG85,$CP$35:$CR$85,2,FALSE))</f>
        <v/>
      </c>
      <c r="BH90" s="683"/>
      <c r="BI90" s="683"/>
      <c r="BJ90" s="683"/>
      <c r="BK90" s="683"/>
      <c r="BL90" s="683"/>
      <c r="BM90" s="688" t="s">
        <v>46</v>
      </c>
      <c r="BN90" s="688"/>
      <c r="BO90" s="688"/>
      <c r="BP90" s="688"/>
      <c r="BQ90" s="688"/>
      <c r="BR90" s="688"/>
      <c r="BS90" s="688"/>
      <c r="BT90" s="688"/>
      <c r="BU90" s="688"/>
      <c r="BV90" s="688"/>
      <c r="BW90" s="689"/>
      <c r="BX90" s="635"/>
      <c r="BY90" s="636"/>
      <c r="BZ90" s="641" t="str">
        <f>IF(BX90="","",VLOOKUP(BX90,$CT$32:$CU$33,2,FALSE))</f>
        <v/>
      </c>
      <c r="CA90" s="641"/>
      <c r="CB90" s="641"/>
      <c r="CC90" s="641"/>
      <c r="CD90" s="642"/>
      <c r="CE90" s="647" t="s">
        <v>47</v>
      </c>
      <c r="CF90" s="648"/>
      <c r="CG90" s="648"/>
      <c r="CH90" s="648"/>
      <c r="CI90" s="71"/>
      <c r="CJ90" s="72"/>
    </row>
    <row r="91" spans="1:99" ht="10.5" customHeight="1" x14ac:dyDescent="0.15">
      <c r="A91" s="456"/>
      <c r="B91" s="457"/>
      <c r="C91" s="649" t="s">
        <v>23</v>
      </c>
      <c r="D91" s="650"/>
      <c r="E91" s="650"/>
      <c r="F91" s="650"/>
      <c r="G91" s="514"/>
      <c r="H91" s="514"/>
      <c r="I91" s="514"/>
      <c r="J91" s="514"/>
      <c r="K91" s="514"/>
      <c r="L91" s="514"/>
      <c r="M91" s="514"/>
      <c r="N91" s="514"/>
      <c r="O91" s="514"/>
      <c r="P91" s="514"/>
      <c r="Q91" s="514"/>
      <c r="R91" s="514"/>
      <c r="S91" s="514"/>
      <c r="T91" s="514"/>
      <c r="U91" s="514"/>
      <c r="V91" s="514"/>
      <c r="W91" s="514"/>
      <c r="X91" s="514"/>
      <c r="Y91" s="514"/>
      <c r="Z91" s="514"/>
      <c r="AA91" s="514"/>
      <c r="AB91" s="514"/>
      <c r="AC91" s="514"/>
      <c r="AD91" s="514"/>
      <c r="AE91" s="514"/>
      <c r="AF91" s="514"/>
      <c r="AG91" s="514"/>
      <c r="AH91" s="514"/>
      <c r="AI91" s="514"/>
      <c r="AJ91" s="514"/>
      <c r="AK91" s="514"/>
      <c r="AL91" s="514"/>
      <c r="AM91" s="514"/>
      <c r="AN91" s="514"/>
      <c r="AO91" s="514"/>
      <c r="AP91" s="514"/>
      <c r="AQ91" s="514"/>
      <c r="AR91" s="514"/>
      <c r="AS91" s="514"/>
      <c r="AT91" s="514"/>
      <c r="AU91" s="514"/>
      <c r="AV91" s="514"/>
      <c r="AW91" s="514"/>
      <c r="AX91" s="514"/>
      <c r="AY91" s="514"/>
      <c r="AZ91" s="514"/>
      <c r="BA91" s="514"/>
      <c r="BB91" s="514"/>
      <c r="BC91" s="514"/>
      <c r="BD91" s="514"/>
      <c r="BE91" s="515"/>
      <c r="BG91" s="684"/>
      <c r="BH91" s="685"/>
      <c r="BI91" s="685"/>
      <c r="BJ91" s="685"/>
      <c r="BK91" s="685"/>
      <c r="BL91" s="685"/>
      <c r="BM91" s="690"/>
      <c r="BN91" s="690"/>
      <c r="BO91" s="690"/>
      <c r="BP91" s="690"/>
      <c r="BQ91" s="690"/>
      <c r="BR91" s="690"/>
      <c r="BS91" s="690"/>
      <c r="BT91" s="690"/>
      <c r="BU91" s="690"/>
      <c r="BV91" s="690"/>
      <c r="BW91" s="691"/>
      <c r="BX91" s="637"/>
      <c r="BY91" s="638"/>
      <c r="BZ91" s="643"/>
      <c r="CA91" s="643"/>
      <c r="CB91" s="643"/>
      <c r="CC91" s="643"/>
      <c r="CD91" s="644"/>
      <c r="CE91" s="76"/>
      <c r="CF91" s="71"/>
      <c r="CG91" s="71"/>
      <c r="CH91" s="71"/>
      <c r="CI91" s="71"/>
      <c r="CJ91" s="72"/>
    </row>
    <row r="92" spans="1:99" ht="10.5" customHeight="1" x14ac:dyDescent="0.15">
      <c r="A92" s="456"/>
      <c r="B92" s="457"/>
      <c r="C92" s="651"/>
      <c r="D92" s="652"/>
      <c r="E92" s="652"/>
      <c r="F92" s="652"/>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c r="AK92" s="516"/>
      <c r="AL92" s="516"/>
      <c r="AM92" s="516"/>
      <c r="AN92" s="516"/>
      <c r="AO92" s="516"/>
      <c r="AP92" s="516"/>
      <c r="AQ92" s="516"/>
      <c r="AR92" s="516"/>
      <c r="AS92" s="516"/>
      <c r="AT92" s="516"/>
      <c r="AU92" s="516"/>
      <c r="AV92" s="516"/>
      <c r="AW92" s="516"/>
      <c r="AX92" s="516"/>
      <c r="AY92" s="516"/>
      <c r="AZ92" s="516"/>
      <c r="BA92" s="516"/>
      <c r="BB92" s="516"/>
      <c r="BC92" s="516"/>
      <c r="BD92" s="516"/>
      <c r="BE92" s="517"/>
      <c r="BG92" s="686"/>
      <c r="BH92" s="687"/>
      <c r="BI92" s="687"/>
      <c r="BJ92" s="687"/>
      <c r="BK92" s="687"/>
      <c r="BL92" s="687"/>
      <c r="BM92" s="692"/>
      <c r="BN92" s="692"/>
      <c r="BO92" s="692"/>
      <c r="BP92" s="692"/>
      <c r="BQ92" s="692"/>
      <c r="BR92" s="692"/>
      <c r="BS92" s="692"/>
      <c r="BT92" s="692"/>
      <c r="BU92" s="692"/>
      <c r="BV92" s="692"/>
      <c r="BW92" s="693"/>
      <c r="BX92" s="639"/>
      <c r="BY92" s="640"/>
      <c r="BZ92" s="645"/>
      <c r="CA92" s="645"/>
      <c r="CB92" s="645"/>
      <c r="CC92" s="645"/>
      <c r="CD92" s="646"/>
      <c r="CE92" s="647" t="s">
        <v>50</v>
      </c>
      <c r="CF92" s="648"/>
      <c r="CG92" s="648"/>
      <c r="CH92" s="648"/>
      <c r="CI92" s="71"/>
      <c r="CJ92" s="72"/>
    </row>
    <row r="93" spans="1:99" ht="10.5" customHeight="1" x14ac:dyDescent="0.15">
      <c r="A93" s="456"/>
      <c r="B93" s="457"/>
      <c r="G93" s="583"/>
      <c r="H93" s="583"/>
      <c r="I93" s="583"/>
      <c r="J93" s="583"/>
      <c r="K93" s="583"/>
      <c r="L93" s="583"/>
      <c r="M93" s="583"/>
      <c r="N93" s="583"/>
      <c r="O93" s="583"/>
      <c r="P93" s="583"/>
      <c r="Q93" s="583"/>
      <c r="R93" s="583"/>
      <c r="S93" s="583"/>
      <c r="T93" s="583"/>
      <c r="U93" s="583"/>
      <c r="V93" s="583"/>
      <c r="W93" s="583"/>
      <c r="X93" s="583"/>
      <c r="Y93" s="583"/>
      <c r="Z93" s="583"/>
      <c r="AA93" s="583"/>
      <c r="AB93" s="583"/>
      <c r="AC93" s="583"/>
      <c r="AD93" s="583"/>
      <c r="AE93" s="583"/>
      <c r="AF93" s="583"/>
      <c r="AG93" s="583"/>
      <c r="AH93" s="583"/>
      <c r="AI93" s="583"/>
      <c r="AJ93" s="583"/>
      <c r="AK93" s="583"/>
      <c r="AL93" s="583"/>
      <c r="AM93" s="583"/>
      <c r="AN93" s="583"/>
      <c r="AO93" s="583"/>
      <c r="AP93" s="583"/>
      <c r="AQ93" s="583"/>
      <c r="AR93" s="583"/>
      <c r="AS93" s="583"/>
      <c r="AT93" s="583"/>
      <c r="AU93" s="583"/>
      <c r="AV93" s="583"/>
      <c r="AW93" s="583"/>
      <c r="AX93" s="583"/>
      <c r="AY93" s="583"/>
      <c r="AZ93" s="583"/>
      <c r="BA93" s="694" t="s">
        <v>26</v>
      </c>
      <c r="BB93" s="694"/>
      <c r="BC93" s="694"/>
      <c r="BD93" s="694"/>
      <c r="BE93" s="695"/>
      <c r="BG93" s="700" t="s">
        <v>52</v>
      </c>
      <c r="BH93" s="701"/>
      <c r="BI93" s="701"/>
      <c r="BJ93" s="701"/>
      <c r="BK93" s="701"/>
      <c r="BL93" s="701"/>
      <c r="BM93" s="701"/>
      <c r="BN93" s="701"/>
      <c r="BO93" s="701"/>
      <c r="BP93" s="701"/>
      <c r="BQ93" s="701"/>
      <c r="BR93" s="701"/>
      <c r="BS93" s="701"/>
      <c r="BT93" s="701"/>
      <c r="BU93" s="701"/>
      <c r="BV93" s="701"/>
      <c r="BW93" s="701"/>
      <c r="BX93" s="706" t="str">
        <f>IFERROR(BX85+BZ90,"")</f>
        <v/>
      </c>
      <c r="BY93" s="707"/>
      <c r="BZ93" s="707"/>
      <c r="CA93" s="707"/>
      <c r="CB93" s="707"/>
      <c r="CC93" s="707"/>
      <c r="CD93" s="708"/>
      <c r="CE93" s="647"/>
      <c r="CF93" s="648"/>
      <c r="CG93" s="648"/>
      <c r="CH93" s="648"/>
      <c r="CI93" s="648"/>
      <c r="CJ93" s="715"/>
    </row>
    <row r="94" spans="1:99" ht="10.5" customHeight="1" x14ac:dyDescent="0.15">
      <c r="A94" s="456"/>
      <c r="B94" s="457"/>
      <c r="G94" s="524"/>
      <c r="H94" s="524"/>
      <c r="I94" s="524"/>
      <c r="J94" s="524"/>
      <c r="K94" s="524"/>
      <c r="L94" s="524"/>
      <c r="M94" s="524"/>
      <c r="N94" s="524"/>
      <c r="O94" s="524"/>
      <c r="P94" s="524"/>
      <c r="Q94" s="524"/>
      <c r="R94" s="524"/>
      <c r="S94" s="524"/>
      <c r="T94" s="524"/>
      <c r="U94" s="524"/>
      <c r="V94" s="524"/>
      <c r="W94" s="524"/>
      <c r="X94" s="524"/>
      <c r="Y94" s="524"/>
      <c r="Z94" s="524"/>
      <c r="AA94" s="524"/>
      <c r="AB94" s="524"/>
      <c r="AC94" s="524"/>
      <c r="AD94" s="524"/>
      <c r="AE94" s="524"/>
      <c r="AF94" s="524"/>
      <c r="AG94" s="524"/>
      <c r="AH94" s="524"/>
      <c r="AI94" s="524"/>
      <c r="AJ94" s="524"/>
      <c r="AK94" s="524"/>
      <c r="AL94" s="524"/>
      <c r="AM94" s="524"/>
      <c r="AN94" s="524"/>
      <c r="AO94" s="524"/>
      <c r="AP94" s="524"/>
      <c r="AQ94" s="524"/>
      <c r="AR94" s="524"/>
      <c r="AS94" s="524"/>
      <c r="AT94" s="524"/>
      <c r="AU94" s="524"/>
      <c r="AV94" s="524"/>
      <c r="AW94" s="524"/>
      <c r="AX94" s="524"/>
      <c r="AY94" s="524"/>
      <c r="AZ94" s="524"/>
      <c r="BA94" s="696"/>
      <c r="BB94" s="696"/>
      <c r="BC94" s="696"/>
      <c r="BD94" s="696"/>
      <c r="BE94" s="697"/>
      <c r="BG94" s="702"/>
      <c r="BH94" s="703"/>
      <c r="BI94" s="703"/>
      <c r="BJ94" s="703"/>
      <c r="BK94" s="703"/>
      <c r="BL94" s="703"/>
      <c r="BM94" s="703"/>
      <c r="BN94" s="703"/>
      <c r="BO94" s="703"/>
      <c r="BP94" s="703"/>
      <c r="BQ94" s="703"/>
      <c r="BR94" s="703"/>
      <c r="BS94" s="703"/>
      <c r="BT94" s="703"/>
      <c r="BU94" s="703"/>
      <c r="BV94" s="703"/>
      <c r="BW94" s="703"/>
      <c r="BX94" s="709"/>
      <c r="BY94" s="710"/>
      <c r="BZ94" s="710"/>
      <c r="CA94" s="710"/>
      <c r="CB94" s="710"/>
      <c r="CC94" s="710"/>
      <c r="CD94" s="711"/>
      <c r="CE94" s="647" t="s">
        <v>54</v>
      </c>
      <c r="CF94" s="648"/>
      <c r="CG94" s="648"/>
      <c r="CH94" s="648"/>
      <c r="CI94" s="648"/>
      <c r="CJ94" s="715"/>
    </row>
    <row r="95" spans="1:99" ht="10.5" customHeight="1" x14ac:dyDescent="0.15">
      <c r="A95" s="456"/>
      <c r="B95" s="457"/>
      <c r="G95" s="524"/>
      <c r="H95" s="524"/>
      <c r="I95" s="524"/>
      <c r="J95" s="524"/>
      <c r="K95" s="524"/>
      <c r="L95" s="524"/>
      <c r="M95" s="524"/>
      <c r="N95" s="524"/>
      <c r="O95" s="524"/>
      <c r="P95" s="524"/>
      <c r="Q95" s="524"/>
      <c r="R95" s="524"/>
      <c r="S95" s="524"/>
      <c r="T95" s="524"/>
      <c r="U95" s="524"/>
      <c r="V95" s="524"/>
      <c r="W95" s="524"/>
      <c r="X95" s="524"/>
      <c r="Y95" s="524"/>
      <c r="Z95" s="524"/>
      <c r="AA95" s="524"/>
      <c r="AB95" s="524"/>
      <c r="AC95" s="524"/>
      <c r="AD95" s="524"/>
      <c r="AE95" s="524"/>
      <c r="AF95" s="524"/>
      <c r="AG95" s="524"/>
      <c r="AH95" s="524"/>
      <c r="AI95" s="524"/>
      <c r="AJ95" s="524"/>
      <c r="AK95" s="524"/>
      <c r="AL95" s="524"/>
      <c r="AM95" s="524"/>
      <c r="AN95" s="524"/>
      <c r="AO95" s="524"/>
      <c r="AP95" s="524"/>
      <c r="AQ95" s="524"/>
      <c r="AR95" s="524"/>
      <c r="AS95" s="524"/>
      <c r="AT95" s="524"/>
      <c r="AU95" s="524"/>
      <c r="AV95" s="524"/>
      <c r="AW95" s="524"/>
      <c r="AX95" s="524"/>
      <c r="AY95" s="524"/>
      <c r="AZ95" s="524"/>
      <c r="BA95" s="696"/>
      <c r="BB95" s="696"/>
      <c r="BC95" s="696"/>
      <c r="BD95" s="696"/>
      <c r="BE95" s="697"/>
      <c r="BG95" s="702"/>
      <c r="BH95" s="703"/>
      <c r="BI95" s="703"/>
      <c r="BJ95" s="703"/>
      <c r="BK95" s="703"/>
      <c r="BL95" s="703"/>
      <c r="BM95" s="703"/>
      <c r="BN95" s="703"/>
      <c r="BO95" s="703"/>
      <c r="BP95" s="703"/>
      <c r="BQ95" s="703"/>
      <c r="BR95" s="703"/>
      <c r="BS95" s="703"/>
      <c r="BT95" s="703"/>
      <c r="BU95" s="703"/>
      <c r="BV95" s="703"/>
      <c r="BW95" s="703"/>
      <c r="BX95" s="709"/>
      <c r="BY95" s="710"/>
      <c r="BZ95" s="710"/>
      <c r="CA95" s="710"/>
      <c r="CB95" s="710"/>
      <c r="CC95" s="710"/>
      <c r="CD95" s="711"/>
      <c r="CE95" s="716" t="s">
        <v>56</v>
      </c>
      <c r="CF95" s="718"/>
      <c r="CG95" s="718"/>
      <c r="CH95" s="718"/>
      <c r="CI95" s="718"/>
      <c r="CJ95" s="720" t="s">
        <v>57</v>
      </c>
    </row>
    <row r="96" spans="1:99" ht="10.5" customHeight="1" thickBot="1" x14ac:dyDescent="0.2">
      <c r="A96" s="458"/>
      <c r="B96" s="459"/>
      <c r="C96" s="77"/>
      <c r="D96" s="78"/>
      <c r="E96" s="78"/>
      <c r="F96" s="78"/>
      <c r="G96" s="584"/>
      <c r="H96" s="584"/>
      <c r="I96" s="584"/>
      <c r="J96" s="584"/>
      <c r="K96" s="584"/>
      <c r="L96" s="584"/>
      <c r="M96" s="584"/>
      <c r="N96" s="584"/>
      <c r="O96" s="584"/>
      <c r="P96" s="584"/>
      <c r="Q96" s="584"/>
      <c r="R96" s="584"/>
      <c r="S96" s="584"/>
      <c r="T96" s="584"/>
      <c r="U96" s="584"/>
      <c r="V96" s="584"/>
      <c r="W96" s="584"/>
      <c r="X96" s="584"/>
      <c r="Y96" s="584"/>
      <c r="Z96" s="584"/>
      <c r="AA96" s="584"/>
      <c r="AB96" s="584"/>
      <c r="AC96" s="584"/>
      <c r="AD96" s="584"/>
      <c r="AE96" s="584"/>
      <c r="AF96" s="584"/>
      <c r="AG96" s="584"/>
      <c r="AH96" s="584"/>
      <c r="AI96" s="584"/>
      <c r="AJ96" s="584"/>
      <c r="AK96" s="584"/>
      <c r="AL96" s="584"/>
      <c r="AM96" s="584"/>
      <c r="AN96" s="584"/>
      <c r="AO96" s="584"/>
      <c r="AP96" s="584"/>
      <c r="AQ96" s="584"/>
      <c r="AR96" s="584"/>
      <c r="AS96" s="584"/>
      <c r="AT96" s="584"/>
      <c r="AU96" s="584"/>
      <c r="AV96" s="584"/>
      <c r="AW96" s="584"/>
      <c r="AX96" s="584"/>
      <c r="AY96" s="584"/>
      <c r="AZ96" s="584"/>
      <c r="BA96" s="698"/>
      <c r="BB96" s="698"/>
      <c r="BC96" s="698"/>
      <c r="BD96" s="698"/>
      <c r="BE96" s="699"/>
      <c r="BG96" s="704"/>
      <c r="BH96" s="705"/>
      <c r="BI96" s="705"/>
      <c r="BJ96" s="705"/>
      <c r="BK96" s="705"/>
      <c r="BL96" s="705"/>
      <c r="BM96" s="705"/>
      <c r="BN96" s="705"/>
      <c r="BO96" s="705"/>
      <c r="BP96" s="705"/>
      <c r="BQ96" s="705"/>
      <c r="BR96" s="705"/>
      <c r="BS96" s="705"/>
      <c r="BT96" s="705"/>
      <c r="BU96" s="705"/>
      <c r="BV96" s="705"/>
      <c r="BW96" s="705"/>
      <c r="BX96" s="712"/>
      <c r="BY96" s="713"/>
      <c r="BZ96" s="713"/>
      <c r="CA96" s="713"/>
      <c r="CB96" s="713"/>
      <c r="CC96" s="713"/>
      <c r="CD96" s="714"/>
      <c r="CE96" s="717"/>
      <c r="CF96" s="719"/>
      <c r="CG96" s="719"/>
      <c r="CH96" s="719"/>
      <c r="CI96" s="719"/>
      <c r="CJ96" s="721"/>
    </row>
    <row r="97" spans="1:95" ht="10.5" customHeight="1" thickBot="1" x14ac:dyDescent="0.2">
      <c r="B97" s="60"/>
      <c r="C97" s="47"/>
      <c r="D97" s="47"/>
      <c r="E97" s="47"/>
      <c r="F97" s="47"/>
      <c r="G97" s="47"/>
      <c r="H97" s="47"/>
      <c r="I97" s="47"/>
      <c r="J97" s="47"/>
      <c r="K97" s="47"/>
      <c r="L97" s="47"/>
      <c r="M97" s="47"/>
      <c r="N97" s="47"/>
      <c r="O97" s="47"/>
      <c r="P97" s="47"/>
      <c r="Q97" s="47"/>
      <c r="R97" s="47"/>
      <c r="AB97" s="62"/>
      <c r="AC97" s="62"/>
      <c r="AD97" s="62"/>
      <c r="AE97" s="62"/>
      <c r="AF97" s="62"/>
      <c r="AG97" s="62"/>
      <c r="AH97" s="63"/>
      <c r="AI97" s="63"/>
      <c r="AJ97" s="63"/>
    </row>
    <row r="98" spans="1:95" ht="10.5" customHeight="1" thickBot="1" x14ac:dyDescent="0.2">
      <c r="A98" s="454" t="s">
        <v>73</v>
      </c>
      <c r="B98" s="455"/>
      <c r="C98" s="64"/>
      <c r="D98" s="65"/>
      <c r="E98" s="65"/>
      <c r="F98" s="65"/>
      <c r="G98" s="65"/>
      <c r="H98" s="65"/>
      <c r="I98" s="65"/>
      <c r="J98" s="65"/>
      <c r="K98" s="65"/>
      <c r="L98" s="65"/>
      <c r="M98" s="65"/>
      <c r="N98" s="65"/>
      <c r="O98" s="65"/>
      <c r="P98" s="65"/>
      <c r="Q98" s="65"/>
      <c r="R98" s="66"/>
      <c r="S98" s="66"/>
      <c r="T98" s="66"/>
      <c r="U98" s="67"/>
      <c r="V98" s="67"/>
      <c r="W98" s="67"/>
      <c r="X98" s="67"/>
      <c r="Y98" s="67"/>
      <c r="Z98" s="67"/>
      <c r="AA98" s="66"/>
      <c r="AB98" s="66"/>
      <c r="AC98" s="68"/>
      <c r="AD98" s="68"/>
      <c r="AE98" s="68"/>
      <c r="AF98" s="68"/>
      <c r="AG98" s="68"/>
      <c r="AH98" s="68"/>
      <c r="AI98" s="68"/>
      <c r="AJ98" s="68"/>
      <c r="AK98" s="68"/>
      <c r="AL98" s="68"/>
      <c r="AM98" s="68"/>
      <c r="AN98" s="68"/>
      <c r="AO98" s="68"/>
      <c r="AP98" s="68"/>
      <c r="AQ98" s="68"/>
      <c r="AR98" s="68"/>
      <c r="AS98" s="66"/>
      <c r="AT98" s="66"/>
      <c r="AU98" s="66"/>
      <c r="AV98" s="66"/>
      <c r="AW98" s="66"/>
      <c r="AX98" s="66"/>
      <c r="AY98" s="66"/>
      <c r="AZ98" s="66"/>
      <c r="BA98" s="66"/>
      <c r="BB98" s="66"/>
      <c r="BC98" s="66"/>
      <c r="BD98" s="66"/>
      <c r="BE98" s="40"/>
    </row>
    <row r="99" spans="1:95" ht="10.5" customHeight="1" x14ac:dyDescent="0.15">
      <c r="A99" s="456"/>
      <c r="B99" s="457"/>
      <c r="C99" s="61"/>
      <c r="D99" s="606" t="s">
        <v>10</v>
      </c>
      <c r="E99" s="606"/>
      <c r="F99" s="607"/>
      <c r="G99" s="608" t="s">
        <v>11</v>
      </c>
      <c r="H99" s="609"/>
      <c r="I99" s="609"/>
      <c r="J99" s="609"/>
      <c r="K99" s="609"/>
      <c r="L99" s="609"/>
      <c r="M99" s="609"/>
      <c r="N99" s="609"/>
      <c r="O99" s="609"/>
      <c r="P99" s="609"/>
      <c r="Q99" s="609"/>
      <c r="R99" s="609"/>
      <c r="S99" s="609"/>
      <c r="T99" s="609"/>
      <c r="U99" s="609"/>
      <c r="V99" s="610"/>
      <c r="W99" s="69"/>
      <c r="X99" s="69"/>
      <c r="Y99" s="69"/>
      <c r="Z99" s="69"/>
      <c r="AC99" s="70"/>
      <c r="AD99" s="70"/>
      <c r="AE99" s="70"/>
      <c r="AF99" s="70"/>
      <c r="AG99" s="70"/>
      <c r="AH99" s="70"/>
      <c r="AI99" s="70"/>
      <c r="AJ99" s="70"/>
      <c r="AK99" s="70"/>
      <c r="AL99" s="70"/>
      <c r="AM99" s="70"/>
      <c r="AN99" s="70"/>
      <c r="AO99" s="70"/>
      <c r="AP99" s="70"/>
      <c r="AQ99" s="70"/>
      <c r="AR99" s="70"/>
      <c r="BE99" s="46"/>
      <c r="BG99" s="617" t="s">
        <v>35</v>
      </c>
      <c r="BH99" s="618"/>
      <c r="BI99" s="618"/>
      <c r="BJ99" s="618"/>
      <c r="BK99" s="618"/>
      <c r="BL99" s="619"/>
      <c r="BM99" s="623" t="s">
        <v>36</v>
      </c>
      <c r="BN99" s="624"/>
      <c r="BO99" s="624"/>
      <c r="BP99" s="624"/>
      <c r="BQ99" s="625"/>
      <c r="BR99" s="623" t="s">
        <v>37</v>
      </c>
      <c r="BS99" s="624"/>
      <c r="BT99" s="624"/>
      <c r="BU99" s="624"/>
      <c r="BV99" s="624"/>
      <c r="BW99" s="624"/>
      <c r="BX99" s="623" t="s">
        <v>38</v>
      </c>
      <c r="BY99" s="624"/>
      <c r="BZ99" s="624"/>
      <c r="CA99" s="624"/>
      <c r="CB99" s="624"/>
      <c r="CC99" s="624"/>
      <c r="CD99" s="624"/>
      <c r="CE99" s="629" t="s">
        <v>39</v>
      </c>
      <c r="CF99" s="630"/>
      <c r="CG99" s="630"/>
      <c r="CH99" s="630"/>
      <c r="CI99" s="630"/>
      <c r="CJ99" s="631"/>
      <c r="CP99" s="2">
        <v>1</v>
      </c>
      <c r="CQ99" s="4" t="str">
        <f>BX45</f>
        <v/>
      </c>
    </row>
    <row r="100" spans="1:95" ht="10.5" customHeight="1" thickBot="1" x14ac:dyDescent="0.2">
      <c r="A100" s="456"/>
      <c r="B100" s="457"/>
      <c r="C100" s="61"/>
      <c r="D100" s="606"/>
      <c r="E100" s="606"/>
      <c r="F100" s="607"/>
      <c r="G100" s="611"/>
      <c r="H100" s="612"/>
      <c r="I100" s="612"/>
      <c r="J100" s="612"/>
      <c r="K100" s="612"/>
      <c r="L100" s="612"/>
      <c r="M100" s="612"/>
      <c r="N100" s="612"/>
      <c r="O100" s="612"/>
      <c r="P100" s="612"/>
      <c r="Q100" s="612"/>
      <c r="R100" s="612"/>
      <c r="S100" s="612"/>
      <c r="T100" s="612"/>
      <c r="U100" s="612"/>
      <c r="V100" s="613"/>
      <c r="W100" s="69"/>
      <c r="X100" s="69"/>
      <c r="Y100" s="69"/>
      <c r="Z100" s="69"/>
      <c r="AC100" s="51"/>
      <c r="AD100" s="51"/>
      <c r="AE100" s="51"/>
      <c r="AF100" s="51"/>
      <c r="AG100" s="51"/>
      <c r="AH100" s="51"/>
      <c r="AI100" s="51"/>
      <c r="AJ100" s="51"/>
      <c r="AK100" s="51"/>
      <c r="AL100" s="51"/>
      <c r="AM100" s="51"/>
      <c r="AN100" s="51"/>
      <c r="AO100" s="51"/>
      <c r="AP100" s="51"/>
      <c r="AQ100" s="51"/>
      <c r="AR100" s="51"/>
      <c r="BE100" s="46"/>
      <c r="BG100" s="620"/>
      <c r="BH100" s="621"/>
      <c r="BI100" s="621"/>
      <c r="BJ100" s="621"/>
      <c r="BK100" s="621"/>
      <c r="BL100" s="622"/>
      <c r="BM100" s="626"/>
      <c r="BN100" s="627"/>
      <c r="BO100" s="627"/>
      <c r="BP100" s="627"/>
      <c r="BQ100" s="628"/>
      <c r="BR100" s="626"/>
      <c r="BS100" s="627"/>
      <c r="BT100" s="627"/>
      <c r="BU100" s="627"/>
      <c r="BV100" s="627"/>
      <c r="BW100" s="627"/>
      <c r="BX100" s="626"/>
      <c r="BY100" s="627"/>
      <c r="BZ100" s="627"/>
      <c r="CA100" s="627"/>
      <c r="CB100" s="627"/>
      <c r="CC100" s="627"/>
      <c r="CD100" s="627"/>
      <c r="CE100" s="632"/>
      <c r="CF100" s="633"/>
      <c r="CG100" s="633"/>
      <c r="CH100" s="633"/>
      <c r="CI100" s="633"/>
      <c r="CJ100" s="634"/>
      <c r="CP100" s="2">
        <v>2</v>
      </c>
      <c r="CQ100" s="5" t="str">
        <f>BX61</f>
        <v/>
      </c>
    </row>
    <row r="101" spans="1:95" ht="10.5" customHeight="1" x14ac:dyDescent="0.15">
      <c r="A101" s="456"/>
      <c r="B101" s="457"/>
      <c r="C101" s="61"/>
      <c r="D101" s="606"/>
      <c r="E101" s="606"/>
      <c r="F101" s="607"/>
      <c r="G101" s="614"/>
      <c r="H101" s="615"/>
      <c r="I101" s="615"/>
      <c r="J101" s="615"/>
      <c r="K101" s="615"/>
      <c r="L101" s="615"/>
      <c r="M101" s="615"/>
      <c r="N101" s="615"/>
      <c r="O101" s="615"/>
      <c r="P101" s="615"/>
      <c r="Q101" s="615"/>
      <c r="R101" s="615"/>
      <c r="S101" s="615"/>
      <c r="T101" s="615"/>
      <c r="U101" s="615"/>
      <c r="V101" s="616"/>
      <c r="W101" s="69"/>
      <c r="X101" s="69"/>
      <c r="Y101" s="69"/>
      <c r="Z101" s="69"/>
      <c r="AC101" s="51"/>
      <c r="AD101" s="51"/>
      <c r="AE101" s="51"/>
      <c r="AF101" s="51"/>
      <c r="AG101" s="51"/>
      <c r="AH101" s="51"/>
      <c r="AI101" s="51"/>
      <c r="AJ101" s="51"/>
      <c r="AK101" s="51"/>
      <c r="AL101" s="51"/>
      <c r="AM101" s="51"/>
      <c r="AN101" s="51"/>
      <c r="AO101" s="51"/>
      <c r="AP101" s="51"/>
      <c r="AQ101" s="51"/>
      <c r="AR101" s="51"/>
      <c r="BE101" s="46"/>
      <c r="BG101" s="653"/>
      <c r="BH101" s="654"/>
      <c r="BI101" s="654"/>
      <c r="BJ101" s="654"/>
      <c r="BK101" s="654"/>
      <c r="BL101" s="655"/>
      <c r="BM101" s="662"/>
      <c r="BN101" s="663"/>
      <c r="BO101" s="663"/>
      <c r="BP101" s="663"/>
      <c r="BQ101" s="664"/>
      <c r="BR101" s="670" t="str">
        <f>IF(BG101="","",VLOOKUP(BG101,$CP$35:$CR$85,3,FALSE))</f>
        <v/>
      </c>
      <c r="BS101" s="671"/>
      <c r="BT101" s="671"/>
      <c r="BU101" s="671"/>
      <c r="BV101" s="671"/>
      <c r="BW101" s="672"/>
      <c r="BX101" s="670" t="str">
        <f>IFERROR(BM101*BR101,"")</f>
        <v/>
      </c>
      <c r="BY101" s="671"/>
      <c r="BZ101" s="671"/>
      <c r="CA101" s="671"/>
      <c r="CB101" s="671"/>
      <c r="CC101" s="671"/>
      <c r="CD101" s="672"/>
      <c r="CE101" s="679"/>
      <c r="CF101" s="680"/>
      <c r="CG101" s="680"/>
      <c r="CH101" s="680"/>
      <c r="CI101" s="680"/>
      <c r="CJ101" s="681"/>
      <c r="CP101" s="2">
        <v>3</v>
      </c>
      <c r="CQ101" s="5" t="str">
        <f>BX77</f>
        <v/>
      </c>
    </row>
    <row r="102" spans="1:95" ht="10.5" customHeight="1" x14ac:dyDescent="0.15">
      <c r="A102" s="456"/>
      <c r="B102" s="457"/>
      <c r="C102" s="61"/>
      <c r="D102" s="52"/>
      <c r="E102" s="52"/>
      <c r="F102" s="52"/>
      <c r="G102" s="524"/>
      <c r="H102" s="524"/>
      <c r="I102" s="524"/>
      <c r="J102" s="524"/>
      <c r="K102" s="524"/>
      <c r="L102" s="524"/>
      <c r="M102" s="524"/>
      <c r="N102" s="524"/>
      <c r="O102" s="524"/>
      <c r="P102" s="524"/>
      <c r="Q102" s="524"/>
      <c r="R102" s="524"/>
      <c r="S102" s="524"/>
      <c r="T102" s="524"/>
      <c r="U102" s="524"/>
      <c r="V102" s="524"/>
      <c r="W102" s="524"/>
      <c r="X102" s="524"/>
      <c r="Y102" s="524"/>
      <c r="Z102" s="524"/>
      <c r="AA102" s="524"/>
      <c r="AB102" s="524"/>
      <c r="AC102" s="524"/>
      <c r="AD102" s="524"/>
      <c r="AE102" s="524"/>
      <c r="AF102" s="524"/>
      <c r="AG102" s="524"/>
      <c r="AH102" s="524"/>
      <c r="AI102" s="524"/>
      <c r="AJ102" s="524"/>
      <c r="AK102" s="524"/>
      <c r="AL102" s="524"/>
      <c r="AM102" s="524"/>
      <c r="AN102" s="524"/>
      <c r="AO102" s="524"/>
      <c r="AP102" s="524"/>
      <c r="AQ102" s="524"/>
      <c r="AR102" s="524"/>
      <c r="AS102" s="524"/>
      <c r="AT102" s="524"/>
      <c r="AU102" s="524"/>
      <c r="AV102" s="524"/>
      <c r="AW102" s="524"/>
      <c r="AX102" s="524"/>
      <c r="AY102" s="524"/>
      <c r="AZ102" s="524"/>
      <c r="BA102" s="524"/>
      <c r="BB102" s="524"/>
      <c r="BC102" s="524"/>
      <c r="BD102" s="524"/>
      <c r="BE102" s="525"/>
      <c r="BG102" s="656"/>
      <c r="BH102" s="657"/>
      <c r="BI102" s="657"/>
      <c r="BJ102" s="657"/>
      <c r="BK102" s="657"/>
      <c r="BL102" s="658"/>
      <c r="BM102" s="665"/>
      <c r="BN102" s="578"/>
      <c r="BO102" s="578"/>
      <c r="BP102" s="578"/>
      <c r="BQ102" s="666"/>
      <c r="BR102" s="673"/>
      <c r="BS102" s="674"/>
      <c r="BT102" s="674"/>
      <c r="BU102" s="674"/>
      <c r="BV102" s="674"/>
      <c r="BW102" s="675"/>
      <c r="BX102" s="673"/>
      <c r="BY102" s="674"/>
      <c r="BZ102" s="674"/>
      <c r="CA102" s="674"/>
      <c r="CB102" s="674"/>
      <c r="CC102" s="674"/>
      <c r="CD102" s="675"/>
      <c r="CE102" s="647" t="s">
        <v>96</v>
      </c>
      <c r="CF102" s="648"/>
      <c r="CG102" s="648"/>
      <c r="CH102" s="648"/>
      <c r="CI102" s="71"/>
      <c r="CJ102" s="72"/>
      <c r="CP102" s="2">
        <v>4</v>
      </c>
      <c r="CQ102" s="5" t="str">
        <f>BX93</f>
        <v/>
      </c>
    </row>
    <row r="103" spans="1:95" ht="10.5" customHeight="1" x14ac:dyDescent="0.15">
      <c r="A103" s="456"/>
      <c r="B103" s="457"/>
      <c r="C103" s="61"/>
      <c r="D103" s="52"/>
      <c r="E103" s="52"/>
      <c r="F103" s="52"/>
      <c r="G103" s="524"/>
      <c r="H103" s="524"/>
      <c r="I103" s="524"/>
      <c r="J103" s="524"/>
      <c r="K103" s="524"/>
      <c r="L103" s="524"/>
      <c r="M103" s="524"/>
      <c r="N103" s="524"/>
      <c r="O103" s="524"/>
      <c r="P103" s="524"/>
      <c r="Q103" s="524"/>
      <c r="R103" s="524"/>
      <c r="S103" s="524"/>
      <c r="T103" s="524"/>
      <c r="U103" s="524"/>
      <c r="V103" s="524"/>
      <c r="W103" s="524"/>
      <c r="X103" s="524"/>
      <c r="Y103" s="524"/>
      <c r="Z103" s="524"/>
      <c r="AA103" s="524"/>
      <c r="AB103" s="524"/>
      <c r="AC103" s="524"/>
      <c r="AD103" s="524"/>
      <c r="AE103" s="524"/>
      <c r="AF103" s="524"/>
      <c r="AG103" s="524"/>
      <c r="AH103" s="524"/>
      <c r="AI103" s="524"/>
      <c r="AJ103" s="524"/>
      <c r="AK103" s="524"/>
      <c r="AL103" s="524"/>
      <c r="AM103" s="524"/>
      <c r="AN103" s="524"/>
      <c r="AO103" s="524"/>
      <c r="AP103" s="524"/>
      <c r="AQ103" s="524"/>
      <c r="AR103" s="524"/>
      <c r="AS103" s="524"/>
      <c r="AT103" s="524"/>
      <c r="AU103" s="524"/>
      <c r="AV103" s="524"/>
      <c r="AW103" s="524"/>
      <c r="AX103" s="524"/>
      <c r="AY103" s="524"/>
      <c r="AZ103" s="524"/>
      <c r="BA103" s="524"/>
      <c r="BB103" s="524"/>
      <c r="BC103" s="524"/>
      <c r="BD103" s="524"/>
      <c r="BE103" s="525"/>
      <c r="BG103" s="656"/>
      <c r="BH103" s="657"/>
      <c r="BI103" s="657"/>
      <c r="BJ103" s="657"/>
      <c r="BK103" s="657"/>
      <c r="BL103" s="658"/>
      <c r="BM103" s="665"/>
      <c r="BN103" s="578"/>
      <c r="BO103" s="578"/>
      <c r="BP103" s="578"/>
      <c r="BQ103" s="666"/>
      <c r="BR103" s="673"/>
      <c r="BS103" s="674"/>
      <c r="BT103" s="674"/>
      <c r="BU103" s="674"/>
      <c r="BV103" s="674"/>
      <c r="BW103" s="675"/>
      <c r="BX103" s="673"/>
      <c r="BY103" s="674"/>
      <c r="BZ103" s="674"/>
      <c r="CA103" s="674"/>
      <c r="CB103" s="674"/>
      <c r="CC103" s="674"/>
      <c r="CD103" s="675"/>
      <c r="CE103" s="73"/>
      <c r="CF103" s="74"/>
      <c r="CG103" s="74"/>
      <c r="CH103" s="74"/>
      <c r="CI103" s="74"/>
      <c r="CJ103" s="75"/>
      <c r="CP103" s="2">
        <v>5</v>
      </c>
      <c r="CQ103" s="5" t="str">
        <f>BX109</f>
        <v/>
      </c>
    </row>
    <row r="104" spans="1:95" ht="10.5" customHeight="1" x14ac:dyDescent="0.15">
      <c r="A104" s="456"/>
      <c r="B104" s="457"/>
      <c r="C104" s="61"/>
      <c r="D104" s="52"/>
      <c r="E104" s="52"/>
      <c r="F104" s="52"/>
      <c r="G104" s="524"/>
      <c r="H104" s="524"/>
      <c r="I104" s="524"/>
      <c r="J104" s="524"/>
      <c r="K104" s="524"/>
      <c r="L104" s="524"/>
      <c r="M104" s="524"/>
      <c r="N104" s="524"/>
      <c r="O104" s="524"/>
      <c r="P104" s="524"/>
      <c r="Q104" s="524"/>
      <c r="R104" s="524"/>
      <c r="S104" s="524"/>
      <c r="T104" s="524"/>
      <c r="U104" s="524"/>
      <c r="V104" s="524"/>
      <c r="W104" s="524"/>
      <c r="X104" s="524"/>
      <c r="Y104" s="524"/>
      <c r="Z104" s="524"/>
      <c r="AA104" s="524"/>
      <c r="AB104" s="524"/>
      <c r="AC104" s="524"/>
      <c r="AD104" s="524"/>
      <c r="AE104" s="524"/>
      <c r="AF104" s="524"/>
      <c r="AG104" s="524"/>
      <c r="AH104" s="524"/>
      <c r="AI104" s="524"/>
      <c r="AJ104" s="524"/>
      <c r="AK104" s="524"/>
      <c r="AL104" s="524"/>
      <c r="AM104" s="524"/>
      <c r="AN104" s="524"/>
      <c r="AO104" s="524"/>
      <c r="AP104" s="524"/>
      <c r="AQ104" s="524"/>
      <c r="AR104" s="524"/>
      <c r="AS104" s="524"/>
      <c r="AT104" s="524"/>
      <c r="AU104" s="524"/>
      <c r="AV104" s="524"/>
      <c r="AW104" s="524"/>
      <c r="AX104" s="524"/>
      <c r="AY104" s="524"/>
      <c r="AZ104" s="524"/>
      <c r="BA104" s="524"/>
      <c r="BB104" s="524"/>
      <c r="BC104" s="524"/>
      <c r="BD104" s="524"/>
      <c r="BE104" s="525"/>
      <c r="BG104" s="656"/>
      <c r="BH104" s="657"/>
      <c r="BI104" s="657"/>
      <c r="BJ104" s="657"/>
      <c r="BK104" s="657"/>
      <c r="BL104" s="658"/>
      <c r="BM104" s="665"/>
      <c r="BN104" s="578"/>
      <c r="BO104" s="578"/>
      <c r="BP104" s="578"/>
      <c r="BQ104" s="666"/>
      <c r="BR104" s="673"/>
      <c r="BS104" s="674"/>
      <c r="BT104" s="674"/>
      <c r="BU104" s="674"/>
      <c r="BV104" s="674"/>
      <c r="BW104" s="675"/>
      <c r="BX104" s="673"/>
      <c r="BY104" s="674"/>
      <c r="BZ104" s="674"/>
      <c r="CA104" s="674"/>
      <c r="CB104" s="674"/>
      <c r="CC104" s="674"/>
      <c r="CD104" s="675"/>
      <c r="CE104" s="647" t="s">
        <v>44</v>
      </c>
      <c r="CF104" s="648"/>
      <c r="CG104" s="648"/>
      <c r="CH104" s="648"/>
      <c r="CI104" s="71"/>
      <c r="CJ104" s="72"/>
      <c r="CQ104" s="6">
        <f>SUM(CQ99:CQ103)</f>
        <v>0</v>
      </c>
    </row>
    <row r="105" spans="1:95" ht="10.5" customHeight="1" x14ac:dyDescent="0.15">
      <c r="A105" s="456"/>
      <c r="B105" s="457"/>
      <c r="C105" s="61"/>
      <c r="D105" s="52"/>
      <c r="E105" s="52"/>
      <c r="F105" s="52"/>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4"/>
      <c r="AJ105" s="524"/>
      <c r="AK105" s="524"/>
      <c r="AL105" s="524"/>
      <c r="AM105" s="524"/>
      <c r="AN105" s="524"/>
      <c r="AO105" s="524"/>
      <c r="AP105" s="524"/>
      <c r="AQ105" s="524"/>
      <c r="AR105" s="524"/>
      <c r="AS105" s="524"/>
      <c r="AT105" s="524"/>
      <c r="AU105" s="524"/>
      <c r="AV105" s="524"/>
      <c r="AW105" s="524"/>
      <c r="AX105" s="524"/>
      <c r="AY105" s="524"/>
      <c r="AZ105" s="524"/>
      <c r="BA105" s="524"/>
      <c r="BB105" s="524"/>
      <c r="BC105" s="524"/>
      <c r="BD105" s="524"/>
      <c r="BE105" s="525"/>
      <c r="BG105" s="659"/>
      <c r="BH105" s="660"/>
      <c r="BI105" s="660"/>
      <c r="BJ105" s="660"/>
      <c r="BK105" s="660"/>
      <c r="BL105" s="661"/>
      <c r="BM105" s="667"/>
      <c r="BN105" s="668"/>
      <c r="BO105" s="668"/>
      <c r="BP105" s="668"/>
      <c r="BQ105" s="669"/>
      <c r="BR105" s="676"/>
      <c r="BS105" s="677"/>
      <c r="BT105" s="677"/>
      <c r="BU105" s="677"/>
      <c r="BV105" s="677"/>
      <c r="BW105" s="678"/>
      <c r="BX105" s="676"/>
      <c r="BY105" s="677"/>
      <c r="BZ105" s="677"/>
      <c r="CA105" s="677"/>
      <c r="CB105" s="677"/>
      <c r="CC105" s="677"/>
      <c r="CD105" s="678"/>
      <c r="CE105" s="73"/>
      <c r="CF105" s="74"/>
      <c r="CG105" s="74"/>
      <c r="CH105" s="74"/>
      <c r="CI105" s="74"/>
      <c r="CJ105" s="75"/>
    </row>
    <row r="106" spans="1:95" ht="10.5" customHeight="1" x14ac:dyDescent="0.15">
      <c r="A106" s="456"/>
      <c r="B106" s="457"/>
      <c r="C106" s="61"/>
      <c r="D106" s="52"/>
      <c r="E106" s="52"/>
      <c r="F106" s="52"/>
      <c r="G106" s="526"/>
      <c r="H106" s="526"/>
      <c r="I106" s="526"/>
      <c r="J106" s="526"/>
      <c r="K106" s="526"/>
      <c r="L106" s="526"/>
      <c r="M106" s="526"/>
      <c r="N106" s="526"/>
      <c r="O106" s="526"/>
      <c r="P106" s="526"/>
      <c r="Q106" s="526"/>
      <c r="R106" s="526"/>
      <c r="S106" s="526"/>
      <c r="T106" s="526"/>
      <c r="U106" s="526"/>
      <c r="V106" s="526"/>
      <c r="W106" s="526"/>
      <c r="X106" s="526"/>
      <c r="Y106" s="526"/>
      <c r="Z106" s="526"/>
      <c r="AA106" s="526"/>
      <c r="AB106" s="526"/>
      <c r="AC106" s="526"/>
      <c r="AD106" s="526"/>
      <c r="AE106" s="526"/>
      <c r="AF106" s="526"/>
      <c r="AG106" s="526"/>
      <c r="AH106" s="526"/>
      <c r="AI106" s="526"/>
      <c r="AJ106" s="526"/>
      <c r="AK106" s="526"/>
      <c r="AL106" s="526"/>
      <c r="AM106" s="526"/>
      <c r="AN106" s="526"/>
      <c r="AO106" s="526"/>
      <c r="AP106" s="526"/>
      <c r="AQ106" s="526"/>
      <c r="AR106" s="526"/>
      <c r="AS106" s="526"/>
      <c r="AT106" s="526"/>
      <c r="AU106" s="526"/>
      <c r="AV106" s="526"/>
      <c r="AW106" s="526"/>
      <c r="AX106" s="526"/>
      <c r="AY106" s="526"/>
      <c r="AZ106" s="526"/>
      <c r="BA106" s="526"/>
      <c r="BB106" s="526"/>
      <c r="BC106" s="526"/>
      <c r="BD106" s="526"/>
      <c r="BE106" s="527"/>
      <c r="BG106" s="682" t="str">
        <f>IF(BG101="","",VLOOKUP(BG101,$CP$35:$CR$85,2,FALSE))</f>
        <v/>
      </c>
      <c r="BH106" s="683"/>
      <c r="BI106" s="683"/>
      <c r="BJ106" s="683"/>
      <c r="BK106" s="683"/>
      <c r="BL106" s="683"/>
      <c r="BM106" s="688" t="s">
        <v>46</v>
      </c>
      <c r="BN106" s="688"/>
      <c r="BO106" s="688"/>
      <c r="BP106" s="688"/>
      <c r="BQ106" s="688"/>
      <c r="BR106" s="688"/>
      <c r="BS106" s="688"/>
      <c r="BT106" s="688"/>
      <c r="BU106" s="688"/>
      <c r="BV106" s="688"/>
      <c r="BW106" s="689"/>
      <c r="BX106" s="635"/>
      <c r="BY106" s="636"/>
      <c r="BZ106" s="641" t="str">
        <f>IF(BX106="","",VLOOKUP(BX106,$CT$32:$CU$33,2,FALSE))</f>
        <v/>
      </c>
      <c r="CA106" s="641"/>
      <c r="CB106" s="641"/>
      <c r="CC106" s="641"/>
      <c r="CD106" s="642"/>
      <c r="CE106" s="647" t="s">
        <v>47</v>
      </c>
      <c r="CF106" s="648"/>
      <c r="CG106" s="648"/>
      <c r="CH106" s="648"/>
      <c r="CI106" s="71"/>
      <c r="CJ106" s="72"/>
    </row>
    <row r="107" spans="1:95" ht="10.5" customHeight="1" x14ac:dyDescent="0.15">
      <c r="A107" s="456"/>
      <c r="B107" s="457"/>
      <c r="C107" s="649" t="s">
        <v>23</v>
      </c>
      <c r="D107" s="650"/>
      <c r="E107" s="650"/>
      <c r="F107" s="650"/>
      <c r="G107" s="514"/>
      <c r="H107" s="514"/>
      <c r="I107" s="514"/>
      <c r="J107" s="514"/>
      <c r="K107" s="514"/>
      <c r="L107" s="514"/>
      <c r="M107" s="514"/>
      <c r="N107" s="514"/>
      <c r="O107" s="514"/>
      <c r="P107" s="514"/>
      <c r="Q107" s="514"/>
      <c r="R107" s="514"/>
      <c r="S107" s="514"/>
      <c r="T107" s="514"/>
      <c r="U107" s="514"/>
      <c r="V107" s="514"/>
      <c r="W107" s="514"/>
      <c r="X107" s="514"/>
      <c r="Y107" s="514"/>
      <c r="Z107" s="514"/>
      <c r="AA107" s="514"/>
      <c r="AB107" s="514"/>
      <c r="AC107" s="514"/>
      <c r="AD107" s="514"/>
      <c r="AE107" s="514"/>
      <c r="AF107" s="514"/>
      <c r="AG107" s="514"/>
      <c r="AH107" s="514"/>
      <c r="AI107" s="514"/>
      <c r="AJ107" s="514"/>
      <c r="AK107" s="514"/>
      <c r="AL107" s="514"/>
      <c r="AM107" s="514"/>
      <c r="AN107" s="514"/>
      <c r="AO107" s="514"/>
      <c r="AP107" s="514"/>
      <c r="AQ107" s="514"/>
      <c r="AR107" s="514"/>
      <c r="AS107" s="514"/>
      <c r="AT107" s="514"/>
      <c r="AU107" s="514"/>
      <c r="AV107" s="514"/>
      <c r="AW107" s="514"/>
      <c r="AX107" s="514"/>
      <c r="AY107" s="514"/>
      <c r="AZ107" s="514"/>
      <c r="BA107" s="514"/>
      <c r="BB107" s="514"/>
      <c r="BC107" s="514"/>
      <c r="BD107" s="514"/>
      <c r="BE107" s="515"/>
      <c r="BG107" s="684"/>
      <c r="BH107" s="685"/>
      <c r="BI107" s="685"/>
      <c r="BJ107" s="685"/>
      <c r="BK107" s="685"/>
      <c r="BL107" s="685"/>
      <c r="BM107" s="690"/>
      <c r="BN107" s="690"/>
      <c r="BO107" s="690"/>
      <c r="BP107" s="690"/>
      <c r="BQ107" s="690"/>
      <c r="BR107" s="690"/>
      <c r="BS107" s="690"/>
      <c r="BT107" s="690"/>
      <c r="BU107" s="690"/>
      <c r="BV107" s="690"/>
      <c r="BW107" s="691"/>
      <c r="BX107" s="637"/>
      <c r="BY107" s="638"/>
      <c r="BZ107" s="643"/>
      <c r="CA107" s="643"/>
      <c r="CB107" s="643"/>
      <c r="CC107" s="643"/>
      <c r="CD107" s="644"/>
      <c r="CE107" s="76"/>
      <c r="CF107" s="71"/>
      <c r="CG107" s="71"/>
      <c r="CH107" s="71"/>
      <c r="CI107" s="71"/>
      <c r="CJ107" s="72"/>
    </row>
    <row r="108" spans="1:95" ht="10.5" customHeight="1" x14ac:dyDescent="0.15">
      <c r="A108" s="456"/>
      <c r="B108" s="457"/>
      <c r="C108" s="651"/>
      <c r="D108" s="652"/>
      <c r="E108" s="652"/>
      <c r="F108" s="652"/>
      <c r="G108" s="516"/>
      <c r="H108" s="516"/>
      <c r="I108" s="516"/>
      <c r="J108" s="516"/>
      <c r="K108" s="516"/>
      <c r="L108" s="516"/>
      <c r="M108" s="516"/>
      <c r="N108" s="516"/>
      <c r="O108" s="516"/>
      <c r="P108" s="516"/>
      <c r="Q108" s="516"/>
      <c r="R108" s="516"/>
      <c r="S108" s="516"/>
      <c r="T108" s="516"/>
      <c r="U108" s="516"/>
      <c r="V108" s="516"/>
      <c r="W108" s="516"/>
      <c r="X108" s="516"/>
      <c r="Y108" s="516"/>
      <c r="Z108" s="516"/>
      <c r="AA108" s="516"/>
      <c r="AB108" s="516"/>
      <c r="AC108" s="516"/>
      <c r="AD108" s="516"/>
      <c r="AE108" s="516"/>
      <c r="AF108" s="516"/>
      <c r="AG108" s="516"/>
      <c r="AH108" s="516"/>
      <c r="AI108" s="516"/>
      <c r="AJ108" s="516"/>
      <c r="AK108" s="516"/>
      <c r="AL108" s="516"/>
      <c r="AM108" s="516"/>
      <c r="AN108" s="516"/>
      <c r="AO108" s="516"/>
      <c r="AP108" s="516"/>
      <c r="AQ108" s="516"/>
      <c r="AR108" s="516"/>
      <c r="AS108" s="516"/>
      <c r="AT108" s="516"/>
      <c r="AU108" s="516"/>
      <c r="AV108" s="516"/>
      <c r="AW108" s="516"/>
      <c r="AX108" s="516"/>
      <c r="AY108" s="516"/>
      <c r="AZ108" s="516"/>
      <c r="BA108" s="516"/>
      <c r="BB108" s="516"/>
      <c r="BC108" s="516"/>
      <c r="BD108" s="516"/>
      <c r="BE108" s="517"/>
      <c r="BG108" s="686"/>
      <c r="BH108" s="687"/>
      <c r="BI108" s="687"/>
      <c r="BJ108" s="687"/>
      <c r="BK108" s="687"/>
      <c r="BL108" s="687"/>
      <c r="BM108" s="692"/>
      <c r="BN108" s="692"/>
      <c r="BO108" s="692"/>
      <c r="BP108" s="692"/>
      <c r="BQ108" s="692"/>
      <c r="BR108" s="692"/>
      <c r="BS108" s="692"/>
      <c r="BT108" s="692"/>
      <c r="BU108" s="692"/>
      <c r="BV108" s="692"/>
      <c r="BW108" s="693"/>
      <c r="BX108" s="639"/>
      <c r="BY108" s="640"/>
      <c r="BZ108" s="645"/>
      <c r="CA108" s="645"/>
      <c r="CB108" s="645"/>
      <c r="CC108" s="645"/>
      <c r="CD108" s="646"/>
      <c r="CE108" s="647" t="s">
        <v>50</v>
      </c>
      <c r="CF108" s="648"/>
      <c r="CG108" s="648"/>
      <c r="CH108" s="648"/>
      <c r="CI108" s="71"/>
      <c r="CJ108" s="72"/>
    </row>
    <row r="109" spans="1:95" ht="10.5" customHeight="1" x14ac:dyDescent="0.15">
      <c r="A109" s="456"/>
      <c r="B109" s="457"/>
      <c r="G109" s="583"/>
      <c r="H109" s="583"/>
      <c r="I109" s="583"/>
      <c r="J109" s="583"/>
      <c r="K109" s="583"/>
      <c r="L109" s="583"/>
      <c r="M109" s="583"/>
      <c r="N109" s="583"/>
      <c r="O109" s="583"/>
      <c r="P109" s="583"/>
      <c r="Q109" s="583"/>
      <c r="R109" s="583"/>
      <c r="S109" s="583"/>
      <c r="T109" s="583"/>
      <c r="U109" s="583"/>
      <c r="V109" s="583"/>
      <c r="W109" s="583"/>
      <c r="X109" s="583"/>
      <c r="Y109" s="583"/>
      <c r="Z109" s="583"/>
      <c r="AA109" s="583"/>
      <c r="AB109" s="583"/>
      <c r="AC109" s="583"/>
      <c r="AD109" s="583"/>
      <c r="AE109" s="583"/>
      <c r="AF109" s="583"/>
      <c r="AG109" s="583"/>
      <c r="AH109" s="583"/>
      <c r="AI109" s="583"/>
      <c r="AJ109" s="583"/>
      <c r="AK109" s="583"/>
      <c r="AL109" s="583"/>
      <c r="AM109" s="583"/>
      <c r="AN109" s="583"/>
      <c r="AO109" s="583"/>
      <c r="AP109" s="583"/>
      <c r="AQ109" s="583"/>
      <c r="AR109" s="583"/>
      <c r="AS109" s="583"/>
      <c r="AT109" s="583"/>
      <c r="AU109" s="583"/>
      <c r="AV109" s="583"/>
      <c r="AW109" s="583"/>
      <c r="AX109" s="583"/>
      <c r="AY109" s="583"/>
      <c r="AZ109" s="583"/>
      <c r="BA109" s="694" t="s">
        <v>26</v>
      </c>
      <c r="BB109" s="694"/>
      <c r="BC109" s="694"/>
      <c r="BD109" s="694"/>
      <c r="BE109" s="695"/>
      <c r="BG109" s="700" t="s">
        <v>52</v>
      </c>
      <c r="BH109" s="701"/>
      <c r="BI109" s="701"/>
      <c r="BJ109" s="701"/>
      <c r="BK109" s="701"/>
      <c r="BL109" s="701"/>
      <c r="BM109" s="701"/>
      <c r="BN109" s="701"/>
      <c r="BO109" s="701"/>
      <c r="BP109" s="701"/>
      <c r="BQ109" s="701"/>
      <c r="BR109" s="701"/>
      <c r="BS109" s="701"/>
      <c r="BT109" s="701"/>
      <c r="BU109" s="701"/>
      <c r="BV109" s="701"/>
      <c r="BW109" s="701"/>
      <c r="BX109" s="706" t="str">
        <f>IFERROR(BX101+BZ106,"")</f>
        <v/>
      </c>
      <c r="BY109" s="707"/>
      <c r="BZ109" s="707"/>
      <c r="CA109" s="707"/>
      <c r="CB109" s="707"/>
      <c r="CC109" s="707"/>
      <c r="CD109" s="708"/>
      <c r="CE109" s="647"/>
      <c r="CF109" s="648"/>
      <c r="CG109" s="648"/>
      <c r="CH109" s="648"/>
      <c r="CI109" s="648"/>
      <c r="CJ109" s="715"/>
    </row>
    <row r="110" spans="1:95" ht="10.5" customHeight="1" x14ac:dyDescent="0.15">
      <c r="A110" s="456"/>
      <c r="B110" s="457"/>
      <c r="G110" s="524"/>
      <c r="H110" s="524"/>
      <c r="I110" s="524"/>
      <c r="J110" s="524"/>
      <c r="K110" s="524"/>
      <c r="L110" s="524"/>
      <c r="M110" s="524"/>
      <c r="N110" s="524"/>
      <c r="O110" s="524"/>
      <c r="P110" s="524"/>
      <c r="Q110" s="524"/>
      <c r="R110" s="524"/>
      <c r="S110" s="524"/>
      <c r="T110" s="524"/>
      <c r="U110" s="524"/>
      <c r="V110" s="524"/>
      <c r="W110" s="524"/>
      <c r="X110" s="524"/>
      <c r="Y110" s="524"/>
      <c r="Z110" s="524"/>
      <c r="AA110" s="524"/>
      <c r="AB110" s="524"/>
      <c r="AC110" s="524"/>
      <c r="AD110" s="524"/>
      <c r="AE110" s="524"/>
      <c r="AF110" s="524"/>
      <c r="AG110" s="524"/>
      <c r="AH110" s="524"/>
      <c r="AI110" s="524"/>
      <c r="AJ110" s="524"/>
      <c r="AK110" s="524"/>
      <c r="AL110" s="524"/>
      <c r="AM110" s="524"/>
      <c r="AN110" s="524"/>
      <c r="AO110" s="524"/>
      <c r="AP110" s="524"/>
      <c r="AQ110" s="524"/>
      <c r="AR110" s="524"/>
      <c r="AS110" s="524"/>
      <c r="AT110" s="524"/>
      <c r="AU110" s="524"/>
      <c r="AV110" s="524"/>
      <c r="AW110" s="524"/>
      <c r="AX110" s="524"/>
      <c r="AY110" s="524"/>
      <c r="AZ110" s="524"/>
      <c r="BA110" s="696"/>
      <c r="BB110" s="696"/>
      <c r="BC110" s="696"/>
      <c r="BD110" s="696"/>
      <c r="BE110" s="697"/>
      <c r="BG110" s="702"/>
      <c r="BH110" s="703"/>
      <c r="BI110" s="703"/>
      <c r="BJ110" s="703"/>
      <c r="BK110" s="703"/>
      <c r="BL110" s="703"/>
      <c r="BM110" s="703"/>
      <c r="BN110" s="703"/>
      <c r="BO110" s="703"/>
      <c r="BP110" s="703"/>
      <c r="BQ110" s="703"/>
      <c r="BR110" s="703"/>
      <c r="BS110" s="703"/>
      <c r="BT110" s="703"/>
      <c r="BU110" s="703"/>
      <c r="BV110" s="703"/>
      <c r="BW110" s="703"/>
      <c r="BX110" s="709"/>
      <c r="BY110" s="710"/>
      <c r="BZ110" s="710"/>
      <c r="CA110" s="710"/>
      <c r="CB110" s="710"/>
      <c r="CC110" s="710"/>
      <c r="CD110" s="711"/>
      <c r="CE110" s="647" t="s">
        <v>54</v>
      </c>
      <c r="CF110" s="648"/>
      <c r="CG110" s="648"/>
      <c r="CH110" s="648"/>
      <c r="CI110" s="648"/>
      <c r="CJ110" s="715"/>
    </row>
    <row r="111" spans="1:95" ht="10.5" customHeight="1" x14ac:dyDescent="0.15">
      <c r="A111" s="456"/>
      <c r="B111" s="457"/>
      <c r="G111" s="524"/>
      <c r="H111" s="524"/>
      <c r="I111" s="524"/>
      <c r="J111" s="524"/>
      <c r="K111" s="524"/>
      <c r="L111" s="524"/>
      <c r="M111" s="524"/>
      <c r="N111" s="524"/>
      <c r="O111" s="524"/>
      <c r="P111" s="524"/>
      <c r="Q111" s="524"/>
      <c r="R111" s="524"/>
      <c r="S111" s="524"/>
      <c r="T111" s="524"/>
      <c r="U111" s="524"/>
      <c r="V111" s="524"/>
      <c r="W111" s="524"/>
      <c r="X111" s="524"/>
      <c r="Y111" s="524"/>
      <c r="Z111" s="524"/>
      <c r="AA111" s="524"/>
      <c r="AB111" s="524"/>
      <c r="AC111" s="524"/>
      <c r="AD111" s="524"/>
      <c r="AE111" s="524"/>
      <c r="AF111" s="524"/>
      <c r="AG111" s="524"/>
      <c r="AH111" s="524"/>
      <c r="AI111" s="524"/>
      <c r="AJ111" s="524"/>
      <c r="AK111" s="524"/>
      <c r="AL111" s="524"/>
      <c r="AM111" s="524"/>
      <c r="AN111" s="524"/>
      <c r="AO111" s="524"/>
      <c r="AP111" s="524"/>
      <c r="AQ111" s="524"/>
      <c r="AR111" s="524"/>
      <c r="AS111" s="524"/>
      <c r="AT111" s="524"/>
      <c r="AU111" s="524"/>
      <c r="AV111" s="524"/>
      <c r="AW111" s="524"/>
      <c r="AX111" s="524"/>
      <c r="AY111" s="524"/>
      <c r="AZ111" s="524"/>
      <c r="BA111" s="696"/>
      <c r="BB111" s="696"/>
      <c r="BC111" s="696"/>
      <c r="BD111" s="696"/>
      <c r="BE111" s="697"/>
      <c r="BG111" s="702"/>
      <c r="BH111" s="703"/>
      <c r="BI111" s="703"/>
      <c r="BJ111" s="703"/>
      <c r="BK111" s="703"/>
      <c r="BL111" s="703"/>
      <c r="BM111" s="703"/>
      <c r="BN111" s="703"/>
      <c r="BO111" s="703"/>
      <c r="BP111" s="703"/>
      <c r="BQ111" s="703"/>
      <c r="BR111" s="703"/>
      <c r="BS111" s="703"/>
      <c r="BT111" s="703"/>
      <c r="BU111" s="703"/>
      <c r="BV111" s="703"/>
      <c r="BW111" s="703"/>
      <c r="BX111" s="709"/>
      <c r="BY111" s="710"/>
      <c r="BZ111" s="710"/>
      <c r="CA111" s="710"/>
      <c r="CB111" s="710"/>
      <c r="CC111" s="710"/>
      <c r="CD111" s="711"/>
      <c r="CE111" s="716" t="s">
        <v>56</v>
      </c>
      <c r="CF111" s="718"/>
      <c r="CG111" s="718"/>
      <c r="CH111" s="718"/>
      <c r="CI111" s="718"/>
      <c r="CJ111" s="720" t="s">
        <v>57</v>
      </c>
    </row>
    <row r="112" spans="1:95" ht="10.5" customHeight="1" thickBot="1" x14ac:dyDescent="0.2">
      <c r="A112" s="458"/>
      <c r="B112" s="459"/>
      <c r="C112" s="77"/>
      <c r="D112" s="78"/>
      <c r="E112" s="78"/>
      <c r="F112" s="78"/>
      <c r="G112" s="584"/>
      <c r="H112" s="584"/>
      <c r="I112" s="584"/>
      <c r="J112" s="584"/>
      <c r="K112" s="584"/>
      <c r="L112" s="584"/>
      <c r="M112" s="584"/>
      <c r="N112" s="584"/>
      <c r="O112" s="584"/>
      <c r="P112" s="584"/>
      <c r="Q112" s="584"/>
      <c r="R112" s="584"/>
      <c r="S112" s="584"/>
      <c r="T112" s="584"/>
      <c r="U112" s="584"/>
      <c r="V112" s="584"/>
      <c r="W112" s="584"/>
      <c r="X112" s="584"/>
      <c r="Y112" s="584"/>
      <c r="Z112" s="584"/>
      <c r="AA112" s="584"/>
      <c r="AB112" s="584"/>
      <c r="AC112" s="584"/>
      <c r="AD112" s="584"/>
      <c r="AE112" s="584"/>
      <c r="AF112" s="584"/>
      <c r="AG112" s="584"/>
      <c r="AH112" s="584"/>
      <c r="AI112" s="584"/>
      <c r="AJ112" s="584"/>
      <c r="AK112" s="584"/>
      <c r="AL112" s="584"/>
      <c r="AM112" s="584"/>
      <c r="AN112" s="584"/>
      <c r="AO112" s="584"/>
      <c r="AP112" s="584"/>
      <c r="AQ112" s="584"/>
      <c r="AR112" s="584"/>
      <c r="AS112" s="584"/>
      <c r="AT112" s="584"/>
      <c r="AU112" s="584"/>
      <c r="AV112" s="584"/>
      <c r="AW112" s="584"/>
      <c r="AX112" s="584"/>
      <c r="AY112" s="584"/>
      <c r="AZ112" s="584"/>
      <c r="BA112" s="698"/>
      <c r="BB112" s="698"/>
      <c r="BC112" s="698"/>
      <c r="BD112" s="698"/>
      <c r="BE112" s="699"/>
      <c r="BG112" s="704"/>
      <c r="BH112" s="705"/>
      <c r="BI112" s="705"/>
      <c r="BJ112" s="705"/>
      <c r="BK112" s="705"/>
      <c r="BL112" s="705"/>
      <c r="BM112" s="705"/>
      <c r="BN112" s="705"/>
      <c r="BO112" s="705"/>
      <c r="BP112" s="705"/>
      <c r="BQ112" s="705"/>
      <c r="BR112" s="705"/>
      <c r="BS112" s="705"/>
      <c r="BT112" s="705"/>
      <c r="BU112" s="705"/>
      <c r="BV112" s="705"/>
      <c r="BW112" s="705"/>
      <c r="BX112" s="712"/>
      <c r="BY112" s="713"/>
      <c r="BZ112" s="713"/>
      <c r="CA112" s="713"/>
      <c r="CB112" s="713"/>
      <c r="CC112" s="713"/>
      <c r="CD112" s="714"/>
      <c r="CE112" s="717"/>
      <c r="CF112" s="719"/>
      <c r="CG112" s="719"/>
      <c r="CH112" s="719"/>
      <c r="CI112" s="719"/>
      <c r="CJ112" s="721"/>
    </row>
    <row r="113" spans="1:94" ht="10.5" customHeight="1" thickBot="1" x14ac:dyDescent="0.2">
      <c r="B113" s="60"/>
      <c r="C113" s="52"/>
      <c r="D113" s="52"/>
      <c r="E113" s="52"/>
      <c r="F113" s="52"/>
      <c r="G113" s="52"/>
      <c r="H113" s="52"/>
      <c r="I113" s="52"/>
      <c r="J113" s="52"/>
      <c r="K113" s="52"/>
      <c r="L113" s="52"/>
      <c r="M113" s="52"/>
      <c r="N113" s="52"/>
      <c r="O113" s="52"/>
      <c r="P113" s="52"/>
      <c r="Q113" s="52"/>
      <c r="R113" s="52"/>
      <c r="S113" s="52"/>
      <c r="T113" s="52"/>
      <c r="U113" s="52"/>
      <c r="V113" s="52"/>
      <c r="W113" s="52"/>
      <c r="X113" s="52"/>
      <c r="Y113" s="52"/>
    </row>
    <row r="114" spans="1:94" ht="10.5" customHeight="1" thickTop="1" x14ac:dyDescent="0.15">
      <c r="A114" s="727" t="s">
        <v>74</v>
      </c>
      <c r="B114" s="727"/>
      <c r="C114" s="727"/>
      <c r="D114" s="727"/>
      <c r="E114" s="727"/>
      <c r="F114" s="727"/>
      <c r="G114" s="727"/>
      <c r="H114" s="727"/>
      <c r="I114" s="727"/>
      <c r="J114" s="727"/>
      <c r="K114" s="727"/>
      <c r="L114" s="727"/>
      <c r="M114" s="727"/>
      <c r="N114" s="727"/>
      <c r="O114" s="727"/>
      <c r="P114" s="727"/>
      <c r="Q114" s="727"/>
      <c r="R114" s="727"/>
      <c r="S114" s="727"/>
      <c r="T114" s="727"/>
      <c r="U114" s="727"/>
      <c r="V114" s="727"/>
      <c r="W114" s="727"/>
      <c r="X114" s="727"/>
      <c r="Y114" s="727"/>
      <c r="Z114" s="727"/>
      <c r="AA114" s="727"/>
      <c r="AB114" s="727"/>
      <c r="AC114" s="727"/>
      <c r="AD114" s="727"/>
      <c r="AE114" s="727"/>
      <c r="AF114" s="727"/>
      <c r="AG114" s="727"/>
      <c r="AH114" s="727"/>
      <c r="AI114" s="83"/>
      <c r="AJ114" s="83"/>
      <c r="AK114" s="83"/>
      <c r="AL114" s="51"/>
      <c r="AM114" s="728" t="s">
        <v>75</v>
      </c>
      <c r="AN114" s="729"/>
      <c r="AO114" s="729"/>
      <c r="AP114" s="729"/>
      <c r="AQ114" s="730"/>
      <c r="AR114" s="51"/>
      <c r="AS114" s="51"/>
      <c r="AT114" s="51"/>
      <c r="AU114" s="51"/>
      <c r="AW114" s="731" t="s">
        <v>76</v>
      </c>
      <c r="AX114" s="732"/>
      <c r="AY114" s="732"/>
      <c r="AZ114" s="732"/>
      <c r="BA114" s="732"/>
      <c r="BB114" s="732"/>
      <c r="BC114" s="732"/>
      <c r="BD114" s="732"/>
      <c r="BE114" s="732"/>
      <c r="BF114" s="732"/>
      <c r="BG114" s="732"/>
      <c r="BH114" s="732"/>
      <c r="BI114" s="732"/>
      <c r="BJ114" s="732"/>
      <c r="BK114" s="732"/>
      <c r="BL114" s="732"/>
      <c r="BM114" s="732"/>
      <c r="BN114" s="732"/>
      <c r="BO114" s="733"/>
      <c r="BR114" s="737" t="s">
        <v>77</v>
      </c>
      <c r="BS114" s="624"/>
      <c r="BT114" s="624"/>
      <c r="BU114" s="624"/>
      <c r="BV114" s="624"/>
      <c r="BW114" s="624"/>
      <c r="BX114" s="624"/>
      <c r="BY114" s="625"/>
      <c r="BZ114" s="742">
        <f>CQ104</f>
        <v>0</v>
      </c>
      <c r="CA114" s="743"/>
      <c r="CB114" s="743"/>
      <c r="CC114" s="743"/>
      <c r="CD114" s="743"/>
      <c r="CE114" s="743"/>
      <c r="CF114" s="743"/>
      <c r="CG114" s="743"/>
      <c r="CH114" s="743"/>
      <c r="CI114" s="84"/>
      <c r="CJ114" s="85"/>
    </row>
    <row r="115" spans="1:94" ht="10.5" customHeight="1" x14ac:dyDescent="0.15">
      <c r="A115" s="727"/>
      <c r="B115" s="727"/>
      <c r="C115" s="727"/>
      <c r="D115" s="727"/>
      <c r="E115" s="727"/>
      <c r="F115" s="727"/>
      <c r="G115" s="727"/>
      <c r="H115" s="727"/>
      <c r="I115" s="727"/>
      <c r="J115" s="727"/>
      <c r="K115" s="727"/>
      <c r="L115" s="727"/>
      <c r="M115" s="727"/>
      <c r="N115" s="727"/>
      <c r="O115" s="727"/>
      <c r="P115" s="727"/>
      <c r="Q115" s="727"/>
      <c r="R115" s="727"/>
      <c r="S115" s="727"/>
      <c r="T115" s="727"/>
      <c r="U115" s="727"/>
      <c r="V115" s="727"/>
      <c r="W115" s="727"/>
      <c r="X115" s="727"/>
      <c r="Y115" s="727"/>
      <c r="Z115" s="727"/>
      <c r="AA115" s="727"/>
      <c r="AB115" s="727"/>
      <c r="AC115" s="727"/>
      <c r="AD115" s="727"/>
      <c r="AE115" s="727"/>
      <c r="AF115" s="727"/>
      <c r="AG115" s="727"/>
      <c r="AH115" s="727"/>
      <c r="AI115" s="83"/>
      <c r="AJ115" s="83"/>
      <c r="AK115" s="83"/>
      <c r="AL115" s="51"/>
      <c r="AM115" s="748"/>
      <c r="AN115" s="749"/>
      <c r="AO115" s="749"/>
      <c r="AP115" s="749"/>
      <c r="AQ115" s="750"/>
      <c r="AR115" s="51"/>
      <c r="AS115" s="51"/>
      <c r="AT115" s="51"/>
      <c r="AU115" s="51"/>
      <c r="AW115" s="734"/>
      <c r="AX115" s="735"/>
      <c r="AY115" s="735"/>
      <c r="AZ115" s="735"/>
      <c r="BA115" s="735"/>
      <c r="BB115" s="735"/>
      <c r="BC115" s="735"/>
      <c r="BD115" s="735"/>
      <c r="BE115" s="735"/>
      <c r="BF115" s="735"/>
      <c r="BG115" s="735"/>
      <c r="BH115" s="735"/>
      <c r="BI115" s="735"/>
      <c r="BJ115" s="735"/>
      <c r="BK115" s="735"/>
      <c r="BL115" s="735"/>
      <c r="BM115" s="735"/>
      <c r="BN115" s="735"/>
      <c r="BO115" s="736"/>
      <c r="BR115" s="738"/>
      <c r="BS115" s="739"/>
      <c r="BT115" s="739"/>
      <c r="BU115" s="739"/>
      <c r="BV115" s="739"/>
      <c r="BW115" s="739"/>
      <c r="BX115" s="739"/>
      <c r="BY115" s="740"/>
      <c r="BZ115" s="744"/>
      <c r="CA115" s="745"/>
      <c r="CB115" s="745"/>
      <c r="CC115" s="745"/>
      <c r="CD115" s="745"/>
      <c r="CE115" s="745"/>
      <c r="CF115" s="745"/>
      <c r="CG115" s="745"/>
      <c r="CH115" s="745"/>
      <c r="CI115" s="86"/>
      <c r="CJ115" s="87"/>
    </row>
    <row r="116" spans="1:94" ht="10.5" customHeight="1" x14ac:dyDescent="0.15">
      <c r="A116" s="727"/>
      <c r="B116" s="727"/>
      <c r="C116" s="727"/>
      <c r="D116" s="727"/>
      <c r="E116" s="727"/>
      <c r="F116" s="727"/>
      <c r="G116" s="727"/>
      <c r="H116" s="727"/>
      <c r="I116" s="727"/>
      <c r="J116" s="727"/>
      <c r="K116" s="727"/>
      <c r="L116" s="727"/>
      <c r="M116" s="727"/>
      <c r="N116" s="727"/>
      <c r="O116" s="727"/>
      <c r="P116" s="727"/>
      <c r="Q116" s="727"/>
      <c r="R116" s="727"/>
      <c r="S116" s="727"/>
      <c r="T116" s="727"/>
      <c r="U116" s="727"/>
      <c r="V116" s="727"/>
      <c r="W116" s="727"/>
      <c r="X116" s="727"/>
      <c r="Y116" s="727"/>
      <c r="Z116" s="727"/>
      <c r="AA116" s="727"/>
      <c r="AB116" s="727"/>
      <c r="AC116" s="727"/>
      <c r="AD116" s="727"/>
      <c r="AE116" s="727"/>
      <c r="AF116" s="727"/>
      <c r="AG116" s="727"/>
      <c r="AH116" s="727"/>
      <c r="AI116" s="83"/>
      <c r="AJ116" s="83"/>
      <c r="AK116" s="83"/>
      <c r="AL116" s="51"/>
      <c r="AM116" s="751"/>
      <c r="AN116" s="752"/>
      <c r="AO116" s="752"/>
      <c r="AP116" s="752"/>
      <c r="AQ116" s="753"/>
      <c r="AR116" s="51"/>
      <c r="AS116" s="51"/>
      <c r="AT116" s="51"/>
      <c r="AU116" s="51"/>
      <c r="AW116" s="757" t="str">
        <f>CQ17</f>
        <v>生協カード</v>
      </c>
      <c r="AX116" s="758"/>
      <c r="AY116" s="758"/>
      <c r="AZ116" s="758"/>
      <c r="BA116" s="758"/>
      <c r="BB116" s="758"/>
      <c r="BC116" s="758"/>
      <c r="BD116" s="758"/>
      <c r="BE116" s="90"/>
      <c r="BF116" s="90"/>
      <c r="BG116" s="552" t="str">
        <f>CQ19</f>
        <v>生協振込</v>
      </c>
      <c r="BH116" s="552"/>
      <c r="BI116" s="552"/>
      <c r="BJ116" s="552"/>
      <c r="BK116" s="552"/>
      <c r="BL116" s="552"/>
      <c r="BM116" s="552"/>
      <c r="BN116" s="90"/>
      <c r="BO116" s="91"/>
      <c r="BR116" s="738"/>
      <c r="BS116" s="739"/>
      <c r="BT116" s="739"/>
      <c r="BU116" s="739"/>
      <c r="BV116" s="739"/>
      <c r="BW116" s="739"/>
      <c r="BX116" s="739"/>
      <c r="BY116" s="740"/>
      <c r="BZ116" s="744"/>
      <c r="CA116" s="745"/>
      <c r="CB116" s="745"/>
      <c r="CC116" s="745"/>
      <c r="CD116" s="745"/>
      <c r="CE116" s="745"/>
      <c r="CF116" s="745"/>
      <c r="CG116" s="745"/>
      <c r="CH116" s="745"/>
      <c r="CI116" s="722" t="s">
        <v>78</v>
      </c>
      <c r="CJ116" s="723"/>
    </row>
    <row r="117" spans="1:94" ht="10.5" customHeight="1" thickBot="1" x14ac:dyDescent="0.2">
      <c r="A117" s="727"/>
      <c r="B117" s="727"/>
      <c r="C117" s="727"/>
      <c r="D117" s="727"/>
      <c r="E117" s="727"/>
      <c r="F117" s="727"/>
      <c r="G117" s="727"/>
      <c r="H117" s="727"/>
      <c r="I117" s="727"/>
      <c r="J117" s="727"/>
      <c r="K117" s="727"/>
      <c r="L117" s="727"/>
      <c r="M117" s="727"/>
      <c r="N117" s="727"/>
      <c r="O117" s="727"/>
      <c r="P117" s="727"/>
      <c r="Q117" s="727"/>
      <c r="R117" s="727"/>
      <c r="S117" s="727"/>
      <c r="T117" s="727"/>
      <c r="U117" s="727"/>
      <c r="V117" s="727"/>
      <c r="W117" s="727"/>
      <c r="X117" s="727"/>
      <c r="Y117" s="727"/>
      <c r="Z117" s="727"/>
      <c r="AA117" s="727"/>
      <c r="AB117" s="727"/>
      <c r="AC117" s="727"/>
      <c r="AD117" s="727"/>
      <c r="AE117" s="727"/>
      <c r="AF117" s="727"/>
      <c r="AG117" s="727"/>
      <c r="AH117" s="727"/>
      <c r="AI117" s="51"/>
      <c r="AJ117" s="51"/>
      <c r="AK117" s="51"/>
      <c r="AL117" s="51"/>
      <c r="AM117" s="754"/>
      <c r="AN117" s="755"/>
      <c r="AO117" s="755"/>
      <c r="AP117" s="755"/>
      <c r="AQ117" s="756"/>
      <c r="AR117" s="88"/>
      <c r="AS117" s="88"/>
      <c r="AT117" s="88"/>
      <c r="AU117" s="88"/>
      <c r="AV117" s="88"/>
      <c r="AW117" s="759"/>
      <c r="AX117" s="760"/>
      <c r="AY117" s="760"/>
      <c r="AZ117" s="760"/>
      <c r="BA117" s="760"/>
      <c r="BB117" s="760"/>
      <c r="BC117" s="760"/>
      <c r="BD117" s="760"/>
      <c r="BE117" s="92"/>
      <c r="BF117" s="92"/>
      <c r="BG117" s="761"/>
      <c r="BH117" s="761"/>
      <c r="BI117" s="761"/>
      <c r="BJ117" s="761"/>
      <c r="BK117" s="761"/>
      <c r="BL117" s="761"/>
      <c r="BM117" s="761"/>
      <c r="BN117" s="92"/>
      <c r="BO117" s="93"/>
      <c r="BR117" s="741"/>
      <c r="BS117" s="627"/>
      <c r="BT117" s="627"/>
      <c r="BU117" s="627"/>
      <c r="BV117" s="627"/>
      <c r="BW117" s="627"/>
      <c r="BX117" s="627"/>
      <c r="BY117" s="628"/>
      <c r="BZ117" s="746"/>
      <c r="CA117" s="747"/>
      <c r="CB117" s="747"/>
      <c r="CC117" s="747"/>
      <c r="CD117" s="747"/>
      <c r="CE117" s="747"/>
      <c r="CF117" s="747"/>
      <c r="CG117" s="747"/>
      <c r="CH117" s="747"/>
      <c r="CI117" s="724"/>
      <c r="CJ117" s="725"/>
    </row>
    <row r="118" spans="1:94" ht="10.5" customHeight="1" thickTop="1" x14ac:dyDescent="0.15">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9"/>
      <c r="AG118" s="88"/>
      <c r="AH118" s="88"/>
      <c r="AI118" s="88"/>
      <c r="AJ118" s="88"/>
      <c r="AK118" s="88"/>
      <c r="AL118" s="88"/>
      <c r="AM118" s="88"/>
      <c r="AN118" s="88"/>
      <c r="AO118" s="88"/>
      <c r="AP118" s="88"/>
      <c r="AQ118" s="88"/>
      <c r="AR118" s="88"/>
      <c r="AS118" s="88"/>
      <c r="AT118" s="88"/>
      <c r="AU118" s="88"/>
      <c r="AV118" s="88"/>
      <c r="AW118" s="726" t="s">
        <v>79</v>
      </c>
      <c r="AX118" s="726"/>
      <c r="AY118" s="726"/>
      <c r="AZ118" s="726"/>
      <c r="BA118" s="726"/>
      <c r="BB118" s="726"/>
      <c r="BC118" s="726"/>
      <c r="BD118" s="726"/>
      <c r="BE118" s="726"/>
      <c r="BF118" s="726"/>
      <c r="BG118" s="726"/>
      <c r="BH118" s="726"/>
      <c r="BI118" s="726"/>
      <c r="BJ118" s="726"/>
      <c r="BK118" s="726"/>
      <c r="BL118" s="726"/>
      <c r="BM118" s="726"/>
      <c r="BN118" s="726"/>
      <c r="BO118" s="726"/>
      <c r="BP118" s="726"/>
      <c r="BQ118" s="726"/>
      <c r="BR118" s="726"/>
      <c r="BS118" s="726"/>
      <c r="BT118" s="726"/>
      <c r="BU118" s="726"/>
      <c r="BV118" s="726"/>
      <c r="BW118" s="726"/>
      <c r="BX118" s="726"/>
      <c r="BY118" s="726"/>
      <c r="BZ118" s="726"/>
      <c r="CA118" s="726"/>
      <c r="CB118" s="726"/>
      <c r="CC118" s="726"/>
      <c r="CD118" s="726"/>
      <c r="CE118" s="726"/>
      <c r="CF118" s="726"/>
      <c r="CG118" s="726"/>
      <c r="CH118" s="726"/>
      <c r="CI118" s="726"/>
      <c r="CJ118" s="726"/>
      <c r="CK118" s="7"/>
      <c r="CL118" s="7"/>
      <c r="CM118" s="7"/>
      <c r="CN118" s="7"/>
      <c r="CO118" s="7"/>
    </row>
    <row r="119" spans="1:94" ht="10.5" customHeigh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726"/>
      <c r="AX119" s="726"/>
      <c r="AY119" s="726"/>
      <c r="AZ119" s="726"/>
      <c r="BA119" s="726"/>
      <c r="BB119" s="726"/>
      <c r="BC119" s="726"/>
      <c r="BD119" s="726"/>
      <c r="BE119" s="726"/>
      <c r="BF119" s="726"/>
      <c r="BG119" s="726"/>
      <c r="BH119" s="726"/>
      <c r="BI119" s="726"/>
      <c r="BJ119" s="726"/>
      <c r="BK119" s="726"/>
      <c r="BL119" s="726"/>
      <c r="BM119" s="726"/>
      <c r="BN119" s="726"/>
      <c r="BO119" s="726"/>
      <c r="BP119" s="726"/>
      <c r="BQ119" s="726"/>
      <c r="BR119" s="726"/>
      <c r="BS119" s="726"/>
      <c r="BT119" s="726"/>
      <c r="BU119" s="726"/>
      <c r="BV119" s="726"/>
      <c r="BW119" s="726"/>
      <c r="BX119" s="726"/>
      <c r="BY119" s="726"/>
      <c r="BZ119" s="726"/>
      <c r="CA119" s="726"/>
      <c r="CB119" s="726"/>
      <c r="CC119" s="726"/>
      <c r="CD119" s="726"/>
      <c r="CE119" s="726"/>
      <c r="CF119" s="726"/>
      <c r="CG119" s="726"/>
      <c r="CH119" s="726"/>
      <c r="CI119" s="726"/>
      <c r="CJ119" s="726"/>
      <c r="CK119" s="7"/>
      <c r="CL119" s="7"/>
      <c r="CM119" s="7"/>
      <c r="CN119" s="7"/>
      <c r="CO119" s="7"/>
      <c r="CP119" s="7"/>
    </row>
    <row r="120" spans="1:94" ht="10.5" customHeight="1" x14ac:dyDescent="0.15">
      <c r="AF120" s="88"/>
      <c r="BG120" s="88"/>
      <c r="BH120" s="88"/>
      <c r="BI120" s="88"/>
      <c r="BJ120" s="88"/>
      <c r="BK120" s="88"/>
      <c r="BL120" s="88"/>
      <c r="BM120" s="88"/>
      <c r="BN120" s="88"/>
      <c r="BO120" s="88"/>
      <c r="BP120" s="88"/>
      <c r="BQ120" s="88"/>
      <c r="BR120" s="88"/>
      <c r="BS120" s="88"/>
      <c r="BT120" s="88"/>
      <c r="BU120" s="88"/>
      <c r="BV120" s="88"/>
      <c r="BW120" s="88"/>
      <c r="BX120" s="88"/>
      <c r="BY120" s="88"/>
      <c r="BZ120" s="88"/>
      <c r="CE120" s="15"/>
      <c r="CF120" s="15"/>
      <c r="CG120" s="15"/>
      <c r="CH120" s="15"/>
      <c r="CI120" s="15"/>
      <c r="CJ120" s="15"/>
      <c r="CP120" s="7"/>
    </row>
    <row r="121" spans="1:94" ht="10.5" customHeight="1" x14ac:dyDescent="0.15">
      <c r="BG121" s="88"/>
      <c r="BH121" s="88"/>
      <c r="BI121" s="88"/>
      <c r="BJ121" s="88"/>
      <c r="BK121" s="88"/>
      <c r="BL121" s="88"/>
      <c r="BM121" s="88"/>
      <c r="BN121" s="88"/>
      <c r="BO121" s="88"/>
      <c r="BP121" s="88"/>
      <c r="BQ121" s="88"/>
      <c r="BR121" s="88"/>
      <c r="BS121" s="88"/>
      <c r="BT121" s="88"/>
      <c r="BU121" s="88"/>
      <c r="BV121" s="88"/>
      <c r="BW121" s="88"/>
      <c r="BX121" s="88"/>
      <c r="BY121" s="88"/>
      <c r="BZ121" s="88"/>
      <c r="CE121" s="15"/>
      <c r="CF121" s="15"/>
      <c r="CG121" s="15"/>
      <c r="CH121" s="15"/>
      <c r="CI121" s="15"/>
      <c r="CJ121" s="15"/>
    </row>
    <row r="122" spans="1:94" ht="10.5" customHeight="1" x14ac:dyDescent="0.15">
      <c r="BG122" s="88"/>
      <c r="BH122" s="88"/>
      <c r="BI122" s="88"/>
      <c r="BJ122" s="88"/>
      <c r="BK122" s="88"/>
      <c r="BL122" s="88"/>
      <c r="BM122" s="88"/>
      <c r="BN122" s="88"/>
      <c r="BO122" s="88"/>
      <c r="BP122" s="88"/>
      <c r="BQ122" s="88"/>
      <c r="BR122" s="88"/>
      <c r="BS122" s="88"/>
      <c r="BT122" s="88"/>
      <c r="BU122" s="88"/>
      <c r="BV122" s="88"/>
      <c r="BW122" s="88"/>
      <c r="BX122" s="88"/>
      <c r="BY122" s="88"/>
      <c r="BZ122" s="88"/>
      <c r="CE122" s="15"/>
      <c r="CF122" s="15"/>
      <c r="CG122" s="15"/>
      <c r="CH122" s="15"/>
      <c r="CI122" s="15"/>
      <c r="CJ122" s="15"/>
    </row>
  </sheetData>
  <protectedRanges>
    <protectedRange sqref="N35:V36 G36:M36 G35:L35 N51:V52 G52:M52 G51:L51 N67:V68 G68:M68 G67:L67 N83:V84 G84:M84 G83:L83 N99:V100 G100:M100 G99:L99" name="範囲1_1_4_1_1_1"/>
  </protectedRanges>
  <mergeCells count="233">
    <mergeCell ref="CI116:CJ117"/>
    <mergeCell ref="AW118:CJ119"/>
    <mergeCell ref="A114:AH117"/>
    <mergeCell ref="AM114:AQ114"/>
    <mergeCell ref="AW114:BO115"/>
    <mergeCell ref="BR114:BY117"/>
    <mergeCell ref="BZ114:CH117"/>
    <mergeCell ref="AM115:AQ117"/>
    <mergeCell ref="AW116:BD117"/>
    <mergeCell ref="BG116:BM117"/>
    <mergeCell ref="BX109:CD112"/>
    <mergeCell ref="CE109:CJ109"/>
    <mergeCell ref="CE110:CJ110"/>
    <mergeCell ref="CE111:CE112"/>
    <mergeCell ref="CF111:CI112"/>
    <mergeCell ref="CJ111:CJ112"/>
    <mergeCell ref="BX106:BY108"/>
    <mergeCell ref="BZ106:CD108"/>
    <mergeCell ref="CE106:CH106"/>
    <mergeCell ref="CE108:CH108"/>
    <mergeCell ref="BX99:CD100"/>
    <mergeCell ref="CE99:CJ100"/>
    <mergeCell ref="BG101:BL105"/>
    <mergeCell ref="BM101:BQ105"/>
    <mergeCell ref="BR101:BW105"/>
    <mergeCell ref="BX101:CD105"/>
    <mergeCell ref="CE101:CJ101"/>
    <mergeCell ref="CE102:CH102"/>
    <mergeCell ref="CE104:CH104"/>
    <mergeCell ref="A98:B112"/>
    <mergeCell ref="D99:F101"/>
    <mergeCell ref="G99:V101"/>
    <mergeCell ref="BG99:BL100"/>
    <mergeCell ref="BM99:BQ100"/>
    <mergeCell ref="BR99:BW100"/>
    <mergeCell ref="G102:BE106"/>
    <mergeCell ref="BG106:BL108"/>
    <mergeCell ref="BM106:BW108"/>
    <mergeCell ref="G109:AZ112"/>
    <mergeCell ref="C107:F108"/>
    <mergeCell ref="G107:BE108"/>
    <mergeCell ref="BA109:BE112"/>
    <mergeCell ref="BG109:BW112"/>
    <mergeCell ref="BX93:CD96"/>
    <mergeCell ref="CE93:CJ93"/>
    <mergeCell ref="CE94:CJ94"/>
    <mergeCell ref="CE95:CE96"/>
    <mergeCell ref="CF95:CI96"/>
    <mergeCell ref="CJ95:CJ96"/>
    <mergeCell ref="BX90:BY92"/>
    <mergeCell ref="BZ90:CD92"/>
    <mergeCell ref="CE90:CH90"/>
    <mergeCell ref="CE92:CH92"/>
    <mergeCell ref="BX83:CD84"/>
    <mergeCell ref="CE83:CJ84"/>
    <mergeCell ref="BG85:BL89"/>
    <mergeCell ref="BM85:BQ89"/>
    <mergeCell ref="BR85:BW89"/>
    <mergeCell ref="BX85:CD89"/>
    <mergeCell ref="CE85:CJ85"/>
    <mergeCell ref="CE86:CH86"/>
    <mergeCell ref="CE88:CH88"/>
    <mergeCell ref="A82:B96"/>
    <mergeCell ref="D83:F85"/>
    <mergeCell ref="G83:V85"/>
    <mergeCell ref="BG83:BL84"/>
    <mergeCell ref="BM83:BQ84"/>
    <mergeCell ref="BR83:BW84"/>
    <mergeCell ref="G86:BE90"/>
    <mergeCell ref="BG90:BL92"/>
    <mergeCell ref="BM90:BW92"/>
    <mergeCell ref="G93:AZ96"/>
    <mergeCell ref="C91:F92"/>
    <mergeCell ref="G91:BE92"/>
    <mergeCell ref="BA93:BE96"/>
    <mergeCell ref="BG93:BW96"/>
    <mergeCell ref="BX77:CD80"/>
    <mergeCell ref="CE77:CJ77"/>
    <mergeCell ref="CE78:CJ78"/>
    <mergeCell ref="CE79:CE80"/>
    <mergeCell ref="CF79:CI80"/>
    <mergeCell ref="CJ79:CJ80"/>
    <mergeCell ref="BX74:BY76"/>
    <mergeCell ref="BZ74:CD76"/>
    <mergeCell ref="CE74:CH74"/>
    <mergeCell ref="CE76:CH76"/>
    <mergeCell ref="BX67:CD68"/>
    <mergeCell ref="CE67:CJ68"/>
    <mergeCell ref="BG69:BL73"/>
    <mergeCell ref="BM69:BQ73"/>
    <mergeCell ref="BR69:BW73"/>
    <mergeCell ref="BX69:CD73"/>
    <mergeCell ref="CE69:CJ69"/>
    <mergeCell ref="CE70:CH70"/>
    <mergeCell ref="CE72:CH72"/>
    <mergeCell ref="A66:B80"/>
    <mergeCell ref="D67:F69"/>
    <mergeCell ref="G67:V69"/>
    <mergeCell ref="BG67:BL68"/>
    <mergeCell ref="BM67:BQ68"/>
    <mergeCell ref="BR67:BW68"/>
    <mergeCell ref="G70:BE74"/>
    <mergeCell ref="BG74:BL76"/>
    <mergeCell ref="BM74:BW76"/>
    <mergeCell ref="G77:AZ80"/>
    <mergeCell ref="C75:F76"/>
    <mergeCell ref="G75:BE76"/>
    <mergeCell ref="BA77:BE80"/>
    <mergeCell ref="BG77:BW80"/>
    <mergeCell ref="BX61:CD64"/>
    <mergeCell ref="CE61:CJ61"/>
    <mergeCell ref="CE62:CJ62"/>
    <mergeCell ref="CE63:CE64"/>
    <mergeCell ref="CF63:CI64"/>
    <mergeCell ref="CJ63:CJ64"/>
    <mergeCell ref="BX58:BY60"/>
    <mergeCell ref="BZ58:CD60"/>
    <mergeCell ref="CE58:CH58"/>
    <mergeCell ref="CE60:CH60"/>
    <mergeCell ref="BX51:CD52"/>
    <mergeCell ref="CE51:CJ52"/>
    <mergeCell ref="BG53:BL57"/>
    <mergeCell ref="BM53:BQ57"/>
    <mergeCell ref="BR53:BW57"/>
    <mergeCell ref="BX53:CD57"/>
    <mergeCell ref="CE53:CJ53"/>
    <mergeCell ref="CE54:CH54"/>
    <mergeCell ref="CE56:CH56"/>
    <mergeCell ref="A50:B64"/>
    <mergeCell ref="D51:F53"/>
    <mergeCell ref="G51:V53"/>
    <mergeCell ref="BG51:BL52"/>
    <mergeCell ref="BM51:BQ52"/>
    <mergeCell ref="BR51:BW52"/>
    <mergeCell ref="G54:BE58"/>
    <mergeCell ref="BG58:BL60"/>
    <mergeCell ref="BM58:BW60"/>
    <mergeCell ref="G61:AZ64"/>
    <mergeCell ref="C59:F60"/>
    <mergeCell ref="G59:BE60"/>
    <mergeCell ref="BA61:BE64"/>
    <mergeCell ref="BG61:BW64"/>
    <mergeCell ref="BG42:BL44"/>
    <mergeCell ref="BM42:BW44"/>
    <mergeCell ref="G45:AZ48"/>
    <mergeCell ref="BA45:BE48"/>
    <mergeCell ref="BG45:BW48"/>
    <mergeCell ref="BX45:CD48"/>
    <mergeCell ref="CE45:CJ45"/>
    <mergeCell ref="CE46:CJ46"/>
    <mergeCell ref="CE47:CE48"/>
    <mergeCell ref="CF47:CI48"/>
    <mergeCell ref="CJ47:CJ48"/>
    <mergeCell ref="BG33:CJ33"/>
    <mergeCell ref="A34:B48"/>
    <mergeCell ref="BG34:CJ34"/>
    <mergeCell ref="D35:F37"/>
    <mergeCell ref="G35:V37"/>
    <mergeCell ref="BG35:BL36"/>
    <mergeCell ref="BM35:BQ36"/>
    <mergeCell ref="BR35:BW36"/>
    <mergeCell ref="BX35:CD36"/>
    <mergeCell ref="CE35:CJ36"/>
    <mergeCell ref="BX42:BY44"/>
    <mergeCell ref="BZ42:CD44"/>
    <mergeCell ref="CE42:CH42"/>
    <mergeCell ref="C43:F44"/>
    <mergeCell ref="G43:BE44"/>
    <mergeCell ref="CE44:CH44"/>
    <mergeCell ref="BG37:BL41"/>
    <mergeCell ref="BM37:BQ41"/>
    <mergeCell ref="BR37:BW41"/>
    <mergeCell ref="BX37:CD41"/>
    <mergeCell ref="CE37:CJ37"/>
    <mergeCell ref="G38:BE42"/>
    <mergeCell ref="CE38:CH38"/>
    <mergeCell ref="CE40:CH40"/>
    <mergeCell ref="A29:H30"/>
    <mergeCell ref="I29:N30"/>
    <mergeCell ref="O29:S30"/>
    <mergeCell ref="U29:CJ30"/>
    <mergeCell ref="A31:H32"/>
    <mergeCell ref="I31:N32"/>
    <mergeCell ref="O31:S32"/>
    <mergeCell ref="A22:E25"/>
    <mergeCell ref="F22:S25"/>
    <mergeCell ref="Z22:BQ25"/>
    <mergeCell ref="BR22:BV25"/>
    <mergeCell ref="BY22:CJ25"/>
    <mergeCell ref="A26:S27"/>
    <mergeCell ref="U27:CJ28"/>
    <mergeCell ref="A28:S28"/>
    <mergeCell ref="CR15:CR16"/>
    <mergeCell ref="CP17:CP18"/>
    <mergeCell ref="CQ17:CQ18"/>
    <mergeCell ref="A19:E21"/>
    <mergeCell ref="F19:S21"/>
    <mergeCell ref="W20:Y21"/>
    <mergeCell ref="Z20:BV21"/>
    <mergeCell ref="BY20:CJ21"/>
    <mergeCell ref="Z13:BV19"/>
    <mergeCell ref="CP13:CP14"/>
    <mergeCell ref="CQ13:CQ14"/>
    <mergeCell ref="A14:S18"/>
    <mergeCell ref="CP15:CP16"/>
    <mergeCell ref="CQ15:CQ16"/>
    <mergeCell ref="A12:E13"/>
    <mergeCell ref="F12:I13"/>
    <mergeCell ref="J12:L13"/>
    <mergeCell ref="M12:N13"/>
    <mergeCell ref="O12:Q13"/>
    <mergeCell ref="R12:S13"/>
    <mergeCell ref="CQ7:CQ8"/>
    <mergeCell ref="CP9:CP10"/>
    <mergeCell ref="CQ9:CQ10"/>
    <mergeCell ref="A10:S11"/>
    <mergeCell ref="U10:V25"/>
    <mergeCell ref="BY10:CI11"/>
    <mergeCell ref="X11:Y12"/>
    <mergeCell ref="Z11:AO12"/>
    <mergeCell ref="CP11:CP12"/>
    <mergeCell ref="CQ11:CQ12"/>
    <mergeCell ref="N2:AQ8"/>
    <mergeCell ref="AT3:AU8"/>
    <mergeCell ref="AW3:BB5"/>
    <mergeCell ref="CP5:CP6"/>
    <mergeCell ref="CQ5:CQ6"/>
    <mergeCell ref="AW6:BB8"/>
    <mergeCell ref="BC7:BD8"/>
    <mergeCell ref="BJ7:CJ8"/>
    <mergeCell ref="CP7:CP8"/>
    <mergeCell ref="BG4:CJ6"/>
    <mergeCell ref="CQ19:CQ20"/>
  </mergeCells>
  <phoneticPr fontId="2"/>
  <dataValidations count="7">
    <dataValidation type="list" allowBlank="1" showInputMessage="1" showErrorMessage="1" sqref="J12:L13" xr:uid="{00000000-0002-0000-0000-000000000000}">
      <formula1>"6,7,11,12"</formula1>
    </dataValidation>
    <dataValidation type="list" allowBlank="1" showInputMessage="1" showErrorMessage="1" sqref="O12:Q13" xr:uid="{00000000-0002-0000-0000-000001000000}">
      <formula1>$CP$35:$CP$64</formula1>
    </dataValidation>
    <dataValidation allowBlank="1" showInputMessage="1" showErrorMessage="1" error="商品番号をお確かめ下さい。_x000a_" sqref="BG42:BL44 BG74:BL76 BG90:BL92 BG58:BL60 BG106:BL108" xr:uid="{00000000-0002-0000-0000-000002000000}"/>
    <dataValidation type="list" allowBlank="1" showInputMessage="1" showErrorMessage="1" sqref="AM115:AQ117" xr:uid="{00000000-0002-0000-0000-000003000000}">
      <formula1>"×"</formula1>
    </dataValidation>
    <dataValidation type="list" allowBlank="1" showInputMessage="1" showErrorMessage="1" sqref="CE38:CH38 CE54:CH54 CE70:CH70 CE86:CH86 CE102:CH102" xr:uid="{00000000-0002-0000-0000-000004000000}">
      <formula1>"歳　暮,中　元"</formula1>
    </dataValidation>
    <dataValidation allowBlank="1" showInputMessage="1" sqref="CP86:CR88" xr:uid="{49AB2A3B-C3C6-4EBC-A1CD-E73B38E38FCC}"/>
    <dataValidation type="list" allowBlank="1" showInputMessage="1" errorTitle="商品番号を確認ください。" sqref="BG101:BL105 BG69:BL73 BG37:BL41 BG53:BL57 BG85:BL89" xr:uid="{621C504F-ED86-4F43-8444-A7469DC91C46}">
      <formula1>$CP$35:$CP$85</formula1>
    </dataValidation>
  </dataValidations>
  <printOptions horizontalCentered="1" verticalCentered="1"/>
  <pageMargins left="0" right="0" top="0.19685039370078741" bottom="0" header="0.11811023622047245" footer="0.11811023622047245"/>
  <pageSetup paperSize="9" scale="66" fitToWidth="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85</xdr:col>
                    <xdr:colOff>95250</xdr:colOff>
                    <xdr:row>36</xdr:row>
                    <xdr:rowOff>66675</xdr:rowOff>
                  </from>
                  <to>
                    <xdr:col>87</xdr:col>
                    <xdr:colOff>104775</xdr:colOff>
                    <xdr:row>38</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85</xdr:col>
                    <xdr:colOff>85725</xdr:colOff>
                    <xdr:row>38</xdr:row>
                    <xdr:rowOff>76200</xdr:rowOff>
                  </from>
                  <to>
                    <xdr:col>87</xdr:col>
                    <xdr:colOff>85725</xdr:colOff>
                    <xdr:row>40</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85</xdr:col>
                    <xdr:colOff>95250</xdr:colOff>
                    <xdr:row>40</xdr:row>
                    <xdr:rowOff>76200</xdr:rowOff>
                  </from>
                  <to>
                    <xdr:col>87</xdr:col>
                    <xdr:colOff>104775</xdr:colOff>
                    <xdr:row>42</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85</xdr:col>
                    <xdr:colOff>85725</xdr:colOff>
                    <xdr:row>42</xdr:row>
                    <xdr:rowOff>66675</xdr:rowOff>
                  </from>
                  <to>
                    <xdr:col>87</xdr:col>
                    <xdr:colOff>85725</xdr:colOff>
                    <xdr:row>44</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85</xdr:col>
                    <xdr:colOff>95250</xdr:colOff>
                    <xdr:row>52</xdr:row>
                    <xdr:rowOff>66675</xdr:rowOff>
                  </from>
                  <to>
                    <xdr:col>87</xdr:col>
                    <xdr:colOff>104775</xdr:colOff>
                    <xdr:row>54</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85</xdr:col>
                    <xdr:colOff>85725</xdr:colOff>
                    <xdr:row>54</xdr:row>
                    <xdr:rowOff>76200</xdr:rowOff>
                  </from>
                  <to>
                    <xdr:col>87</xdr:col>
                    <xdr:colOff>85725</xdr:colOff>
                    <xdr:row>56</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85</xdr:col>
                    <xdr:colOff>95250</xdr:colOff>
                    <xdr:row>56</xdr:row>
                    <xdr:rowOff>66675</xdr:rowOff>
                  </from>
                  <to>
                    <xdr:col>87</xdr:col>
                    <xdr:colOff>104775</xdr:colOff>
                    <xdr:row>58</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85</xdr:col>
                    <xdr:colOff>85725</xdr:colOff>
                    <xdr:row>58</xdr:row>
                    <xdr:rowOff>66675</xdr:rowOff>
                  </from>
                  <to>
                    <xdr:col>87</xdr:col>
                    <xdr:colOff>85725</xdr:colOff>
                    <xdr:row>60</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85</xdr:col>
                    <xdr:colOff>95250</xdr:colOff>
                    <xdr:row>68</xdr:row>
                    <xdr:rowOff>66675</xdr:rowOff>
                  </from>
                  <to>
                    <xdr:col>87</xdr:col>
                    <xdr:colOff>104775</xdr:colOff>
                    <xdr:row>70</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85</xdr:col>
                    <xdr:colOff>85725</xdr:colOff>
                    <xdr:row>70</xdr:row>
                    <xdr:rowOff>76200</xdr:rowOff>
                  </from>
                  <to>
                    <xdr:col>87</xdr:col>
                    <xdr:colOff>85725</xdr:colOff>
                    <xdr:row>72</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85</xdr:col>
                    <xdr:colOff>95250</xdr:colOff>
                    <xdr:row>72</xdr:row>
                    <xdr:rowOff>66675</xdr:rowOff>
                  </from>
                  <to>
                    <xdr:col>87</xdr:col>
                    <xdr:colOff>104775</xdr:colOff>
                    <xdr:row>74</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85</xdr:col>
                    <xdr:colOff>85725</xdr:colOff>
                    <xdr:row>74</xdr:row>
                    <xdr:rowOff>66675</xdr:rowOff>
                  </from>
                  <to>
                    <xdr:col>87</xdr:col>
                    <xdr:colOff>85725</xdr:colOff>
                    <xdr:row>76</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85</xdr:col>
                    <xdr:colOff>95250</xdr:colOff>
                    <xdr:row>84</xdr:row>
                    <xdr:rowOff>66675</xdr:rowOff>
                  </from>
                  <to>
                    <xdr:col>87</xdr:col>
                    <xdr:colOff>104775</xdr:colOff>
                    <xdr:row>86</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85</xdr:col>
                    <xdr:colOff>85725</xdr:colOff>
                    <xdr:row>86</xdr:row>
                    <xdr:rowOff>76200</xdr:rowOff>
                  </from>
                  <to>
                    <xdr:col>87</xdr:col>
                    <xdr:colOff>85725</xdr:colOff>
                    <xdr:row>88</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85</xdr:col>
                    <xdr:colOff>95250</xdr:colOff>
                    <xdr:row>88</xdr:row>
                    <xdr:rowOff>66675</xdr:rowOff>
                  </from>
                  <to>
                    <xdr:col>87</xdr:col>
                    <xdr:colOff>104775</xdr:colOff>
                    <xdr:row>90</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85</xdr:col>
                    <xdr:colOff>85725</xdr:colOff>
                    <xdr:row>90</xdr:row>
                    <xdr:rowOff>66675</xdr:rowOff>
                  </from>
                  <to>
                    <xdr:col>87</xdr:col>
                    <xdr:colOff>85725</xdr:colOff>
                    <xdr:row>92</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85</xdr:col>
                    <xdr:colOff>95250</xdr:colOff>
                    <xdr:row>100</xdr:row>
                    <xdr:rowOff>66675</xdr:rowOff>
                  </from>
                  <to>
                    <xdr:col>87</xdr:col>
                    <xdr:colOff>104775</xdr:colOff>
                    <xdr:row>102</xdr:row>
                    <xdr:rowOff>47625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85</xdr:col>
                    <xdr:colOff>85725</xdr:colOff>
                    <xdr:row>102</xdr:row>
                    <xdr:rowOff>76200</xdr:rowOff>
                  </from>
                  <to>
                    <xdr:col>87</xdr:col>
                    <xdr:colOff>85725</xdr:colOff>
                    <xdr:row>104</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85</xdr:col>
                    <xdr:colOff>95250</xdr:colOff>
                    <xdr:row>104</xdr:row>
                    <xdr:rowOff>66675</xdr:rowOff>
                  </from>
                  <to>
                    <xdr:col>87</xdr:col>
                    <xdr:colOff>104775</xdr:colOff>
                    <xdr:row>106</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85</xdr:col>
                    <xdr:colOff>85725</xdr:colOff>
                    <xdr:row>106</xdr:row>
                    <xdr:rowOff>66675</xdr:rowOff>
                  </from>
                  <to>
                    <xdr:col>87</xdr:col>
                    <xdr:colOff>85725</xdr:colOff>
                    <xdr:row>108</xdr:row>
                    <xdr:rowOff>47625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xdr:col>
                    <xdr:colOff>57150</xdr:colOff>
                    <xdr:row>28</xdr:row>
                    <xdr:rowOff>38100</xdr:rowOff>
                  </from>
                  <to>
                    <xdr:col>9</xdr:col>
                    <xdr:colOff>47625</xdr:colOff>
                    <xdr:row>29</xdr:row>
                    <xdr:rowOff>104775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xdr:col>
                    <xdr:colOff>57150</xdr:colOff>
                    <xdr:row>30</xdr:row>
                    <xdr:rowOff>66675</xdr:rowOff>
                  </from>
                  <to>
                    <xdr:col>9</xdr:col>
                    <xdr:colOff>28575</xdr:colOff>
                    <xdr:row>31</xdr:row>
                    <xdr:rowOff>66675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85725</xdr:colOff>
                    <xdr:row>30</xdr:row>
                    <xdr:rowOff>76200</xdr:rowOff>
                  </from>
                  <to>
                    <xdr:col>14</xdr:col>
                    <xdr:colOff>66675</xdr:colOff>
                    <xdr:row>31</xdr:row>
                    <xdr:rowOff>76200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17</xdr:col>
                    <xdr:colOff>76200</xdr:colOff>
                    <xdr:row>30</xdr:row>
                    <xdr:rowOff>76200</xdr:rowOff>
                  </from>
                  <to>
                    <xdr:col>19</xdr:col>
                    <xdr:colOff>47625</xdr:colOff>
                    <xdr:row>31</xdr:row>
                    <xdr:rowOff>76200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56</xdr:col>
                    <xdr:colOff>0</xdr:colOff>
                    <xdr:row>115</xdr:row>
                    <xdr:rowOff>66675</xdr:rowOff>
                  </from>
                  <to>
                    <xdr:col>57</xdr:col>
                    <xdr:colOff>104775</xdr:colOff>
                    <xdr:row>116</xdr:row>
                    <xdr:rowOff>66675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64</xdr:col>
                    <xdr:colOff>123825</xdr:colOff>
                    <xdr:row>115</xdr:row>
                    <xdr:rowOff>66675</xdr:rowOff>
                  </from>
                  <to>
                    <xdr:col>66</xdr:col>
                    <xdr:colOff>104775</xdr:colOff>
                    <xdr:row>116</xdr:row>
                    <xdr:rowOff>66675</xdr:rowOff>
                  </to>
                </anchor>
              </controlPr>
            </control>
          </mc:Choice>
        </mc:AlternateContent>
        <mc:AlternateContent xmlns:mc="http://schemas.openxmlformats.org/markup-compatibility/2006">
          <mc:Choice Requires="x14">
            <control shapeId="1186" r:id="rId30" name="Check Box 162">
              <controlPr defaultSize="0" autoFill="0" autoLine="0" autoPict="0">
                <anchor moveWithCells="1">
                  <from>
                    <xdr:col>85</xdr:col>
                    <xdr:colOff>95250</xdr:colOff>
                    <xdr:row>52</xdr:row>
                    <xdr:rowOff>66675</xdr:rowOff>
                  </from>
                  <to>
                    <xdr:col>87</xdr:col>
                    <xdr:colOff>104775</xdr:colOff>
                    <xdr:row>54</xdr:row>
                    <xdr:rowOff>47625</xdr:rowOff>
                  </to>
                </anchor>
              </controlPr>
            </control>
          </mc:Choice>
        </mc:AlternateContent>
        <mc:AlternateContent xmlns:mc="http://schemas.openxmlformats.org/markup-compatibility/2006">
          <mc:Choice Requires="x14">
            <control shapeId="1187" r:id="rId31" name="Check Box 163">
              <controlPr defaultSize="0" autoFill="0" autoLine="0" autoPict="0">
                <anchor moveWithCells="1">
                  <from>
                    <xdr:col>85</xdr:col>
                    <xdr:colOff>85725</xdr:colOff>
                    <xdr:row>54</xdr:row>
                    <xdr:rowOff>76200</xdr:rowOff>
                  </from>
                  <to>
                    <xdr:col>87</xdr:col>
                    <xdr:colOff>85725</xdr:colOff>
                    <xdr:row>56</xdr:row>
                    <xdr:rowOff>66675</xdr:rowOff>
                  </to>
                </anchor>
              </controlPr>
            </control>
          </mc:Choice>
        </mc:AlternateContent>
        <mc:AlternateContent xmlns:mc="http://schemas.openxmlformats.org/markup-compatibility/2006">
          <mc:Choice Requires="x14">
            <control shapeId="1188" r:id="rId32" name="Check Box 164">
              <controlPr defaultSize="0" autoFill="0" autoLine="0" autoPict="0">
                <anchor moveWithCells="1">
                  <from>
                    <xdr:col>85</xdr:col>
                    <xdr:colOff>95250</xdr:colOff>
                    <xdr:row>56</xdr:row>
                    <xdr:rowOff>76200</xdr:rowOff>
                  </from>
                  <to>
                    <xdr:col>87</xdr:col>
                    <xdr:colOff>104775</xdr:colOff>
                    <xdr:row>58</xdr:row>
                    <xdr:rowOff>66675</xdr:rowOff>
                  </to>
                </anchor>
              </controlPr>
            </control>
          </mc:Choice>
        </mc:AlternateContent>
        <mc:AlternateContent xmlns:mc="http://schemas.openxmlformats.org/markup-compatibility/2006">
          <mc:Choice Requires="x14">
            <control shapeId="1189" r:id="rId33" name="Check Box 165">
              <controlPr defaultSize="0" autoFill="0" autoLine="0" autoPict="0">
                <anchor moveWithCells="1">
                  <from>
                    <xdr:col>85</xdr:col>
                    <xdr:colOff>85725</xdr:colOff>
                    <xdr:row>58</xdr:row>
                    <xdr:rowOff>66675</xdr:rowOff>
                  </from>
                  <to>
                    <xdr:col>87</xdr:col>
                    <xdr:colOff>85725</xdr:colOff>
                    <xdr:row>60</xdr:row>
                    <xdr:rowOff>47625</xdr:rowOff>
                  </to>
                </anchor>
              </controlPr>
            </control>
          </mc:Choice>
        </mc:AlternateContent>
        <mc:AlternateContent xmlns:mc="http://schemas.openxmlformats.org/markup-compatibility/2006">
          <mc:Choice Requires="x14">
            <control shapeId="1193" r:id="rId34" name="Check Box 169">
              <controlPr defaultSize="0" autoFill="0" autoLine="0" autoPict="0">
                <anchor moveWithCells="1">
                  <from>
                    <xdr:col>85</xdr:col>
                    <xdr:colOff>95250</xdr:colOff>
                    <xdr:row>68</xdr:row>
                    <xdr:rowOff>66675</xdr:rowOff>
                  </from>
                  <to>
                    <xdr:col>87</xdr:col>
                    <xdr:colOff>104775</xdr:colOff>
                    <xdr:row>70</xdr:row>
                    <xdr:rowOff>47625</xdr:rowOff>
                  </to>
                </anchor>
              </controlPr>
            </control>
          </mc:Choice>
        </mc:AlternateContent>
        <mc:AlternateContent xmlns:mc="http://schemas.openxmlformats.org/markup-compatibility/2006">
          <mc:Choice Requires="x14">
            <control shapeId="1194" r:id="rId35" name="Check Box 170">
              <controlPr defaultSize="0" autoFill="0" autoLine="0" autoPict="0">
                <anchor moveWithCells="1">
                  <from>
                    <xdr:col>85</xdr:col>
                    <xdr:colOff>85725</xdr:colOff>
                    <xdr:row>70</xdr:row>
                    <xdr:rowOff>76200</xdr:rowOff>
                  </from>
                  <to>
                    <xdr:col>87</xdr:col>
                    <xdr:colOff>85725</xdr:colOff>
                    <xdr:row>72</xdr:row>
                    <xdr:rowOff>66675</xdr:rowOff>
                  </to>
                </anchor>
              </controlPr>
            </control>
          </mc:Choice>
        </mc:AlternateContent>
        <mc:AlternateContent xmlns:mc="http://schemas.openxmlformats.org/markup-compatibility/2006">
          <mc:Choice Requires="x14">
            <control shapeId="1195" r:id="rId36" name="Check Box 171">
              <controlPr defaultSize="0" autoFill="0" autoLine="0" autoPict="0">
                <anchor moveWithCells="1">
                  <from>
                    <xdr:col>85</xdr:col>
                    <xdr:colOff>95250</xdr:colOff>
                    <xdr:row>72</xdr:row>
                    <xdr:rowOff>76200</xdr:rowOff>
                  </from>
                  <to>
                    <xdr:col>87</xdr:col>
                    <xdr:colOff>104775</xdr:colOff>
                    <xdr:row>74</xdr:row>
                    <xdr:rowOff>66675</xdr:rowOff>
                  </to>
                </anchor>
              </controlPr>
            </control>
          </mc:Choice>
        </mc:AlternateContent>
        <mc:AlternateContent xmlns:mc="http://schemas.openxmlformats.org/markup-compatibility/2006">
          <mc:Choice Requires="x14">
            <control shapeId="1196" r:id="rId37" name="Check Box 172">
              <controlPr defaultSize="0" autoFill="0" autoLine="0" autoPict="0">
                <anchor moveWithCells="1">
                  <from>
                    <xdr:col>85</xdr:col>
                    <xdr:colOff>85725</xdr:colOff>
                    <xdr:row>74</xdr:row>
                    <xdr:rowOff>66675</xdr:rowOff>
                  </from>
                  <to>
                    <xdr:col>87</xdr:col>
                    <xdr:colOff>85725</xdr:colOff>
                    <xdr:row>76</xdr:row>
                    <xdr:rowOff>47625</xdr:rowOff>
                  </to>
                </anchor>
              </controlPr>
            </control>
          </mc:Choice>
        </mc:AlternateContent>
        <mc:AlternateContent xmlns:mc="http://schemas.openxmlformats.org/markup-compatibility/2006">
          <mc:Choice Requires="x14">
            <control shapeId="1200" r:id="rId38" name="Check Box 176">
              <controlPr defaultSize="0" autoFill="0" autoLine="0" autoPict="0">
                <anchor moveWithCells="1">
                  <from>
                    <xdr:col>85</xdr:col>
                    <xdr:colOff>95250</xdr:colOff>
                    <xdr:row>84</xdr:row>
                    <xdr:rowOff>66675</xdr:rowOff>
                  </from>
                  <to>
                    <xdr:col>87</xdr:col>
                    <xdr:colOff>104775</xdr:colOff>
                    <xdr:row>86</xdr:row>
                    <xdr:rowOff>47625</xdr:rowOff>
                  </to>
                </anchor>
              </controlPr>
            </control>
          </mc:Choice>
        </mc:AlternateContent>
        <mc:AlternateContent xmlns:mc="http://schemas.openxmlformats.org/markup-compatibility/2006">
          <mc:Choice Requires="x14">
            <control shapeId="1201" r:id="rId39" name="Check Box 177">
              <controlPr defaultSize="0" autoFill="0" autoLine="0" autoPict="0">
                <anchor moveWithCells="1">
                  <from>
                    <xdr:col>85</xdr:col>
                    <xdr:colOff>85725</xdr:colOff>
                    <xdr:row>86</xdr:row>
                    <xdr:rowOff>76200</xdr:rowOff>
                  </from>
                  <to>
                    <xdr:col>87</xdr:col>
                    <xdr:colOff>85725</xdr:colOff>
                    <xdr:row>88</xdr:row>
                    <xdr:rowOff>66675</xdr:rowOff>
                  </to>
                </anchor>
              </controlPr>
            </control>
          </mc:Choice>
        </mc:AlternateContent>
        <mc:AlternateContent xmlns:mc="http://schemas.openxmlformats.org/markup-compatibility/2006">
          <mc:Choice Requires="x14">
            <control shapeId="1202" r:id="rId40" name="Check Box 178">
              <controlPr defaultSize="0" autoFill="0" autoLine="0" autoPict="0">
                <anchor moveWithCells="1">
                  <from>
                    <xdr:col>85</xdr:col>
                    <xdr:colOff>95250</xdr:colOff>
                    <xdr:row>88</xdr:row>
                    <xdr:rowOff>76200</xdr:rowOff>
                  </from>
                  <to>
                    <xdr:col>87</xdr:col>
                    <xdr:colOff>104775</xdr:colOff>
                    <xdr:row>90</xdr:row>
                    <xdr:rowOff>66675</xdr:rowOff>
                  </to>
                </anchor>
              </controlPr>
            </control>
          </mc:Choice>
        </mc:AlternateContent>
        <mc:AlternateContent xmlns:mc="http://schemas.openxmlformats.org/markup-compatibility/2006">
          <mc:Choice Requires="x14">
            <control shapeId="1203" r:id="rId41" name="Check Box 179">
              <controlPr defaultSize="0" autoFill="0" autoLine="0" autoPict="0">
                <anchor moveWithCells="1">
                  <from>
                    <xdr:col>85</xdr:col>
                    <xdr:colOff>85725</xdr:colOff>
                    <xdr:row>90</xdr:row>
                    <xdr:rowOff>66675</xdr:rowOff>
                  </from>
                  <to>
                    <xdr:col>87</xdr:col>
                    <xdr:colOff>85725</xdr:colOff>
                    <xdr:row>92</xdr:row>
                    <xdr:rowOff>47625</xdr:rowOff>
                  </to>
                </anchor>
              </controlPr>
            </control>
          </mc:Choice>
        </mc:AlternateContent>
        <mc:AlternateContent xmlns:mc="http://schemas.openxmlformats.org/markup-compatibility/2006">
          <mc:Choice Requires="x14">
            <control shapeId="1214" r:id="rId42" name="Check Box 190">
              <controlPr defaultSize="0" autoFill="0" autoLine="0" autoPict="0">
                <anchor moveWithCells="1">
                  <from>
                    <xdr:col>85</xdr:col>
                    <xdr:colOff>95250</xdr:colOff>
                    <xdr:row>100</xdr:row>
                    <xdr:rowOff>66675</xdr:rowOff>
                  </from>
                  <to>
                    <xdr:col>87</xdr:col>
                    <xdr:colOff>104775</xdr:colOff>
                    <xdr:row>102</xdr:row>
                    <xdr:rowOff>47625</xdr:rowOff>
                  </to>
                </anchor>
              </controlPr>
            </control>
          </mc:Choice>
        </mc:AlternateContent>
        <mc:AlternateContent xmlns:mc="http://schemas.openxmlformats.org/markup-compatibility/2006">
          <mc:Choice Requires="x14">
            <control shapeId="1215" r:id="rId43" name="Check Box 191">
              <controlPr defaultSize="0" autoFill="0" autoLine="0" autoPict="0">
                <anchor moveWithCells="1">
                  <from>
                    <xdr:col>85</xdr:col>
                    <xdr:colOff>85725</xdr:colOff>
                    <xdr:row>102</xdr:row>
                    <xdr:rowOff>76200</xdr:rowOff>
                  </from>
                  <to>
                    <xdr:col>87</xdr:col>
                    <xdr:colOff>85725</xdr:colOff>
                    <xdr:row>104</xdr:row>
                    <xdr:rowOff>66675</xdr:rowOff>
                  </to>
                </anchor>
              </controlPr>
            </control>
          </mc:Choice>
        </mc:AlternateContent>
        <mc:AlternateContent xmlns:mc="http://schemas.openxmlformats.org/markup-compatibility/2006">
          <mc:Choice Requires="x14">
            <control shapeId="1216" r:id="rId44" name="Check Box 192">
              <controlPr defaultSize="0" autoFill="0" autoLine="0" autoPict="0">
                <anchor moveWithCells="1">
                  <from>
                    <xdr:col>85</xdr:col>
                    <xdr:colOff>95250</xdr:colOff>
                    <xdr:row>104</xdr:row>
                    <xdr:rowOff>76200</xdr:rowOff>
                  </from>
                  <to>
                    <xdr:col>87</xdr:col>
                    <xdr:colOff>104775</xdr:colOff>
                    <xdr:row>106</xdr:row>
                    <xdr:rowOff>66675</xdr:rowOff>
                  </to>
                </anchor>
              </controlPr>
            </control>
          </mc:Choice>
        </mc:AlternateContent>
        <mc:AlternateContent xmlns:mc="http://schemas.openxmlformats.org/markup-compatibility/2006">
          <mc:Choice Requires="x14">
            <control shapeId="1217" r:id="rId45" name="Check Box 193">
              <controlPr defaultSize="0" autoFill="0" autoLine="0" autoPict="0">
                <anchor moveWithCells="1">
                  <from>
                    <xdr:col>85</xdr:col>
                    <xdr:colOff>85725</xdr:colOff>
                    <xdr:row>106</xdr:row>
                    <xdr:rowOff>66675</xdr:rowOff>
                  </from>
                  <to>
                    <xdr:col>87</xdr:col>
                    <xdr:colOff>85725</xdr:colOff>
                    <xdr:row>108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527FD-22A0-4C21-AF97-A5E0033D3065}">
  <dimension ref="B1:N6"/>
  <sheetViews>
    <sheetView workbookViewId="0">
      <selection activeCell="B2" sqref="B2:N6"/>
    </sheetView>
  </sheetViews>
  <sheetFormatPr defaultRowHeight="13.5" x14ac:dyDescent="0.15"/>
  <cols>
    <col min="2" max="2" width="10.625" customWidth="1"/>
    <col min="3" max="8" width="5.375" customWidth="1"/>
    <col min="9" max="9" width="3.625" customWidth="1"/>
    <col min="10" max="14" width="14.375" customWidth="1"/>
  </cols>
  <sheetData>
    <row r="1" spans="2:14" ht="5.25" customHeight="1" x14ac:dyDescent="0.15"/>
    <row r="2" spans="2:14" ht="20.25" customHeight="1" x14ac:dyDescent="0.15">
      <c r="B2" s="10"/>
      <c r="C2" s="10"/>
      <c r="D2" s="767" t="s">
        <v>202</v>
      </c>
      <c r="E2" s="767"/>
      <c r="F2" s="767"/>
      <c r="G2" s="767"/>
      <c r="H2" s="768" t="s">
        <v>203</v>
      </c>
      <c r="I2" s="768"/>
      <c r="J2" s="768"/>
      <c r="K2" s="768"/>
      <c r="L2" s="263" t="s">
        <v>204</v>
      </c>
      <c r="M2" s="264"/>
    </row>
    <row r="3" spans="2:14" ht="16.5" customHeight="1" x14ac:dyDescent="0.15">
      <c r="B3" s="769" t="s">
        <v>205</v>
      </c>
      <c r="C3" s="771">
        <v>2</v>
      </c>
      <c r="D3" s="771">
        <v>5</v>
      </c>
      <c r="E3" s="762"/>
      <c r="F3" s="762"/>
      <c r="G3" s="762"/>
      <c r="H3" s="762"/>
      <c r="I3" s="10"/>
      <c r="J3" s="764" t="s">
        <v>206</v>
      </c>
      <c r="K3" s="764" t="s">
        <v>207</v>
      </c>
      <c r="L3" s="764" t="s">
        <v>208</v>
      </c>
      <c r="M3" s="764" t="s">
        <v>209</v>
      </c>
      <c r="N3" s="764" t="s">
        <v>210</v>
      </c>
    </row>
    <row r="4" spans="2:14" ht="16.5" customHeight="1" x14ac:dyDescent="0.15">
      <c r="B4" s="770"/>
      <c r="C4" s="772"/>
      <c r="D4" s="772"/>
      <c r="E4" s="763"/>
      <c r="F4" s="763"/>
      <c r="G4" s="763"/>
      <c r="H4" s="763"/>
      <c r="I4" s="10"/>
      <c r="J4" s="765"/>
      <c r="K4" s="765"/>
      <c r="L4" s="765"/>
      <c r="M4" s="765"/>
      <c r="N4" s="765"/>
    </row>
    <row r="5" spans="2:14" ht="16.5" customHeight="1" x14ac:dyDescent="0.15">
      <c r="B5" s="769" t="s">
        <v>211</v>
      </c>
      <c r="C5" s="762"/>
      <c r="D5" s="762"/>
      <c r="E5" s="762"/>
      <c r="F5" s="762"/>
      <c r="G5" s="762"/>
      <c r="H5" s="762"/>
      <c r="I5" s="10"/>
      <c r="J5" s="765"/>
      <c r="K5" s="765"/>
      <c r="L5" s="765"/>
      <c r="M5" s="765"/>
      <c r="N5" s="765"/>
    </row>
    <row r="6" spans="2:14" ht="16.5" customHeight="1" x14ac:dyDescent="0.15">
      <c r="B6" s="770"/>
      <c r="C6" s="763"/>
      <c r="D6" s="763"/>
      <c r="E6" s="763"/>
      <c r="F6" s="763"/>
      <c r="G6" s="763"/>
      <c r="H6" s="763"/>
      <c r="I6" s="10"/>
      <c r="J6" s="766"/>
      <c r="K6" s="766"/>
      <c r="L6" s="766"/>
      <c r="M6" s="766"/>
      <c r="N6" s="766"/>
    </row>
  </sheetData>
  <mergeCells count="21">
    <mergeCell ref="G5:G6"/>
    <mergeCell ref="D2:G2"/>
    <mergeCell ref="H2:K2"/>
    <mergeCell ref="B3:B4"/>
    <mergeCell ref="C3:C4"/>
    <mergeCell ref="D3:D4"/>
    <mergeCell ref="E3:E4"/>
    <mergeCell ref="F3:F4"/>
    <mergeCell ref="G3:G4"/>
    <mergeCell ref="H3:H4"/>
    <mergeCell ref="J3:J6"/>
    <mergeCell ref="B5:B6"/>
    <mergeCell ref="C5:C6"/>
    <mergeCell ref="D5:D6"/>
    <mergeCell ref="E5:E6"/>
    <mergeCell ref="F5:F6"/>
    <mergeCell ref="H5:H6"/>
    <mergeCell ref="K3:K6"/>
    <mergeCell ref="L3:L6"/>
    <mergeCell ref="M3:M6"/>
    <mergeCell ref="N3:N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8443・一般FAXなし（通常+自家用問合2段）</vt:lpstr>
      <vt:lpstr>申込書入力用（計算書付)  </vt:lpstr>
      <vt:lpstr>Sheet3</vt:lpstr>
      <vt:lpstr>'8443・一般FAXなし（通常+自家用問合2段）'!Print_Area</vt:lpstr>
      <vt:lpstr>'申込書入力用（計算書付)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橋本康弘</dc:creator>
  <cp:lastModifiedBy>北川 千絵</cp:lastModifiedBy>
  <cp:lastPrinted>2025-05-21T07:38:31Z</cp:lastPrinted>
  <dcterms:created xsi:type="dcterms:W3CDTF">2019-05-05T01:16:13Z</dcterms:created>
  <dcterms:modified xsi:type="dcterms:W3CDTF">2025-05-30T06:14:31Z</dcterms:modified>
</cp:coreProperties>
</file>