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組合本部\せいきょう\物資供給\丸大ハム\2021\"/>
    </mc:Choice>
  </mc:AlternateContent>
  <xr:revisionPtr revIDLastSave="0" documentId="13_ncr:1_{7020FAD5-726F-4125-BDFC-EC4B710E7E63}" xr6:coauthVersionLast="45" xr6:coauthVersionMax="45" xr10:uidLastSave="{00000000-0000-0000-0000-000000000000}"/>
  <bookViews>
    <workbookView xWindow="28680" yWindow="-75" windowWidth="29040" windowHeight="15840" xr2:uid="{00000000-000D-0000-FFFF-FFFF00000000}"/>
  </bookViews>
  <sheets>
    <sheet name="申込書入力用（計算書付)  " sheetId="1" r:id="rId1"/>
  </sheets>
  <externalReferences>
    <externalReference r:id="rId2"/>
  </externalReferences>
  <definedNames>
    <definedName name="_xlnm._FilterDatabase" localSheetId="0" hidden="1">#REF!</definedName>
    <definedName name="_xlnm._FilterDatabase" hidden="1">#REF!</definedName>
    <definedName name="_xlnm.Print_Area" localSheetId="0">'申込書入力用（計算書付)  '!$A$1:$CJ$126</definedName>
    <definedName name="お客様_各位" localSheetId="0">#REF!</definedName>
    <definedName name="お客様_各位">#REF!</definedName>
    <definedName name="伺CLEAR1">[1]!伺CLEAR1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R37" i="1" l="1"/>
  <c r="BG42" i="1"/>
  <c r="BZ106" i="1" l="1"/>
  <c r="BG106" i="1"/>
  <c r="BR101" i="1"/>
  <c r="BX101" i="1" s="1"/>
  <c r="BX109" i="1" s="1"/>
  <c r="BZ90" i="1"/>
  <c r="BG90" i="1"/>
  <c r="BR85" i="1"/>
  <c r="BX85" i="1" s="1"/>
  <c r="BX93" i="1" s="1"/>
  <c r="BZ74" i="1"/>
  <c r="BG74" i="1"/>
  <c r="BR69" i="1"/>
  <c r="BX69" i="1" s="1"/>
  <c r="BX77" i="1" s="1"/>
  <c r="BZ58" i="1"/>
  <c r="BG58" i="1"/>
  <c r="BR53" i="1"/>
  <c r="BX53" i="1" s="1"/>
  <c r="BX61" i="1" s="1"/>
  <c r="CQ68" i="1" l="1"/>
  <c r="CQ69" i="1"/>
  <c r="CQ70" i="1"/>
  <c r="CQ71" i="1"/>
  <c r="CQ72" i="1"/>
  <c r="CQ73" i="1"/>
  <c r="CQ74" i="1"/>
  <c r="CQ75" i="1"/>
  <c r="CQ76" i="1"/>
  <c r="CQ77" i="1"/>
  <c r="CQ78" i="1"/>
  <c r="CQ79" i="1"/>
  <c r="CQ80" i="1"/>
  <c r="CQ81" i="1"/>
  <c r="CQ35" i="1"/>
  <c r="CQ36" i="1"/>
  <c r="CQ37" i="1"/>
  <c r="CQ38" i="1"/>
  <c r="CQ39" i="1"/>
  <c r="CQ40" i="1"/>
  <c r="CQ41" i="1"/>
  <c r="CQ42" i="1"/>
  <c r="CQ43" i="1"/>
  <c r="CQ44" i="1"/>
  <c r="CQ45" i="1"/>
  <c r="CQ46" i="1"/>
  <c r="CQ47" i="1"/>
  <c r="CQ48" i="1"/>
  <c r="CQ49" i="1"/>
  <c r="CQ50" i="1"/>
  <c r="CQ51" i="1"/>
  <c r="CQ52" i="1"/>
  <c r="CQ53" i="1"/>
  <c r="CQ54" i="1"/>
  <c r="CQ55" i="1"/>
  <c r="CQ56" i="1"/>
  <c r="CQ57" i="1"/>
  <c r="CQ58" i="1"/>
  <c r="CQ59" i="1"/>
  <c r="CQ60" i="1"/>
  <c r="CQ61" i="1"/>
  <c r="CQ62" i="1"/>
  <c r="CQ63" i="1"/>
  <c r="CQ64" i="1"/>
  <c r="CQ65" i="1"/>
  <c r="CQ66" i="1"/>
  <c r="CQ67" i="1"/>
  <c r="CR67" i="1"/>
  <c r="A31" i="1" l="1"/>
  <c r="BG116" i="1"/>
  <c r="CR34" i="1" l="1"/>
  <c r="BG34" i="1" s="1"/>
  <c r="CR66" i="1" l="1"/>
  <c r="CR65" i="1"/>
  <c r="BZ42" i="1" l="1"/>
  <c r="A29" i="1" l="1"/>
  <c r="CE102" i="1"/>
  <c r="CE86" i="1"/>
  <c r="CE70" i="1"/>
  <c r="CE54" i="1"/>
  <c r="F12" i="1"/>
  <c r="AW116" i="1" l="1"/>
  <c r="BX37" i="1"/>
  <c r="BY22" i="1"/>
  <c r="CR15" i="1"/>
  <c r="BG4" i="1" s="1"/>
  <c r="A14" i="1"/>
  <c r="BJ7" i="1" s="1"/>
  <c r="BX45" i="1" l="1"/>
  <c r="CQ99" i="1" s="1"/>
  <c r="CQ102" i="1"/>
  <c r="CQ100" i="1"/>
  <c r="CQ101" i="1"/>
  <c r="CQ103" i="1"/>
  <c r="CQ104" i="1" l="1"/>
  <c r="BZ11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HASHIMOTO</author>
    <author>kouseikai1</author>
  </authors>
  <commentList>
    <comment ref="Z11" authorId="0" shapeId="0" xr:uid="{00000000-0006-0000-0000-000001000000}">
      <text>
        <r>
          <rPr>
            <sz val="16"/>
            <color indexed="81"/>
            <rFont val="ＭＳ Ｐゴシック"/>
            <family val="3"/>
            <charset val="128"/>
          </rPr>
          <t>郵便番号をご記入ください。</t>
        </r>
        <r>
          <rPr>
            <sz val="9"/>
            <color indexed="81"/>
            <rFont val="ＭＳ Ｐゴシック"/>
            <family val="3"/>
            <charset val="128"/>
          </rPr>
          <t xml:space="preserve">
</t>
        </r>
      </text>
    </comment>
    <comment ref="Z13" authorId="0" shapeId="0" xr:uid="{00000000-0006-0000-0000-000002000000}">
      <text>
        <r>
          <rPr>
            <sz val="16"/>
            <color indexed="81"/>
            <rFont val="ＭＳ Ｐゴシック"/>
            <family val="3"/>
            <charset val="128"/>
          </rPr>
          <t>住所がマンション・アパートの場合は部屋番号までご記入ください。</t>
        </r>
        <r>
          <rPr>
            <sz val="9"/>
            <color indexed="81"/>
            <rFont val="ＭＳ Ｐゴシック"/>
            <family val="3"/>
            <charset val="128"/>
          </rPr>
          <t xml:space="preserve">
</t>
        </r>
      </text>
    </comment>
    <comment ref="Z20" authorId="0" shapeId="0" xr:uid="{00000000-0006-0000-0000-000003000000}">
      <text>
        <r>
          <rPr>
            <sz val="16"/>
            <color indexed="81"/>
            <rFont val="ＭＳ Ｐゴシック"/>
            <family val="3"/>
            <charset val="128"/>
          </rPr>
          <t>電話番号は</t>
        </r>
        <r>
          <rPr>
            <b/>
            <sz val="16"/>
            <color indexed="10"/>
            <rFont val="ＭＳ Ｐゴシック"/>
            <family val="3"/>
            <charset val="128"/>
          </rPr>
          <t>必ず</t>
        </r>
        <r>
          <rPr>
            <sz val="16"/>
            <color indexed="81"/>
            <rFont val="ＭＳ Ｐゴシック"/>
            <family val="3"/>
            <charset val="128"/>
          </rPr>
          <t xml:space="preserve">ご記入ください。
</t>
        </r>
        <r>
          <rPr>
            <sz val="9"/>
            <color indexed="81"/>
            <rFont val="ＭＳ Ｐゴシック"/>
            <family val="3"/>
            <charset val="128"/>
          </rPr>
          <t xml:space="preserve">
</t>
        </r>
      </text>
    </comment>
    <comment ref="Z22" authorId="0" shapeId="0" xr:uid="{00000000-0006-0000-0000-000004000000}">
      <text>
        <r>
          <rPr>
            <sz val="16"/>
            <color indexed="81"/>
            <rFont val="ＭＳ Ｐゴシック"/>
            <family val="3"/>
            <charset val="128"/>
          </rPr>
          <t xml:space="preserve">ご依頼主をご記入ください。
</t>
        </r>
        <r>
          <rPr>
            <sz val="14"/>
            <color indexed="81"/>
            <rFont val="ＭＳ Ｐゴシック"/>
            <family val="3"/>
            <charset val="128"/>
          </rPr>
          <t>（ご依頼主宛にお振込用紙が郵送されます。）</t>
        </r>
      </text>
    </comment>
    <comment ref="G35" authorId="0" shapeId="0" xr:uid="{00000000-0006-0000-0000-000005000000}">
      <text>
        <r>
          <rPr>
            <sz val="16"/>
            <color indexed="81"/>
            <rFont val="ＭＳ Ｐゴシック"/>
            <family val="3"/>
            <charset val="128"/>
          </rPr>
          <t>郵便番号をご記入ください。</t>
        </r>
        <r>
          <rPr>
            <sz val="9"/>
            <color indexed="81"/>
            <rFont val="ＭＳ Ｐゴシック"/>
            <family val="3"/>
            <charset val="128"/>
          </rPr>
          <t xml:space="preserve">
</t>
        </r>
      </text>
    </comment>
    <comment ref="BG37" authorId="0" shapeId="0" xr:uid="{00000000-0006-0000-0000-000006000000}">
      <text>
        <r>
          <rPr>
            <sz val="14"/>
            <color indexed="81"/>
            <rFont val="ＭＳ Ｐゴシック"/>
            <family val="3"/>
            <charset val="128"/>
          </rPr>
          <t>商品番号を入力ください。</t>
        </r>
      </text>
    </comment>
    <comment ref="BM37" authorId="0" shapeId="0" xr:uid="{00000000-0006-0000-0000-000007000000}">
      <text>
        <r>
          <rPr>
            <sz val="14"/>
            <color indexed="81"/>
            <rFont val="ＭＳ Ｐゴシック"/>
            <family val="3"/>
            <charset val="128"/>
          </rPr>
          <t>数量を入力ください。</t>
        </r>
      </text>
    </comment>
    <comment ref="G38" authorId="0" shapeId="0" xr:uid="{00000000-0006-0000-0000-000008000000}">
      <text>
        <r>
          <rPr>
            <sz val="12"/>
            <color indexed="81"/>
            <rFont val="ＭＳ Ｐゴシック"/>
            <family val="3"/>
            <charset val="128"/>
          </rPr>
          <t>住所がマンション・アパートの場合は部屋番号までご記入ください。</t>
        </r>
        <r>
          <rPr>
            <b/>
            <sz val="16"/>
            <color indexed="81"/>
            <rFont val="ＭＳ Ｐゴシック"/>
            <family val="3"/>
            <charset val="128"/>
          </rPr>
          <t xml:space="preserve">
</t>
        </r>
        <r>
          <rPr>
            <b/>
            <sz val="16"/>
            <color indexed="10"/>
            <rFont val="ＭＳ Ｐゴシック"/>
            <family val="3"/>
            <charset val="128"/>
          </rPr>
          <t>ご自宅お届け</t>
        </r>
        <r>
          <rPr>
            <b/>
            <sz val="16"/>
            <color indexed="81"/>
            <rFont val="ＭＳ Ｐゴシック"/>
            <family val="3"/>
            <charset val="128"/>
          </rPr>
          <t>は「</t>
        </r>
        <r>
          <rPr>
            <b/>
            <sz val="16"/>
            <color indexed="10"/>
            <rFont val="ＭＳ Ｐゴシック"/>
            <family val="3"/>
            <charset val="128"/>
          </rPr>
          <t>本人</t>
        </r>
        <r>
          <rPr>
            <b/>
            <sz val="16"/>
            <color indexed="81"/>
            <rFont val="ＭＳ Ｐゴシック"/>
            <family val="3"/>
            <charset val="128"/>
          </rPr>
          <t>」と書かれても結構です。</t>
        </r>
      </text>
    </comment>
    <comment ref="BX42" authorId="0" shapeId="0" xr:uid="{00000000-0006-0000-0000-000009000000}">
      <text>
        <r>
          <rPr>
            <b/>
            <sz val="16"/>
            <color indexed="10"/>
            <rFont val="ＭＳ Ｐゴシック"/>
            <family val="3"/>
            <charset val="128"/>
          </rPr>
          <t>※送料は入力しなくても結構です</t>
        </r>
        <r>
          <rPr>
            <sz val="14"/>
            <color indexed="81"/>
            <rFont val="ＭＳ Ｐゴシック"/>
            <family val="3"/>
            <charset val="128"/>
          </rPr>
          <t xml:space="preserve">
送料は1または0を入力ください。
0：【無料】　ご自宅・同一住所配送
　　　　　　　商品番号111・201～206・231
　　　　　　　　　　　　　408～410・413～415
1：【770円】先様配送
</t>
        </r>
      </text>
    </comment>
    <comment ref="G43" authorId="1" shapeId="0" xr:uid="{00000000-0006-0000-0000-00000A000000}">
      <text>
        <r>
          <rPr>
            <b/>
            <sz val="14"/>
            <color indexed="10"/>
            <rFont val="ＭＳ Ｐゴシック"/>
            <family val="3"/>
            <charset val="128"/>
          </rPr>
          <t xml:space="preserve">電話番号は
</t>
        </r>
        <r>
          <rPr>
            <b/>
            <u val="double"/>
            <sz val="14"/>
            <color indexed="10"/>
            <rFont val="ＭＳ Ｐゴシック"/>
            <family val="3"/>
            <charset val="128"/>
          </rPr>
          <t>記入必須</t>
        </r>
        <r>
          <rPr>
            <b/>
            <sz val="14"/>
            <color indexed="10"/>
            <rFont val="ＭＳ Ｐゴシック"/>
            <family val="3"/>
            <charset val="128"/>
          </rPr>
          <t>　です。</t>
        </r>
      </text>
    </comment>
    <comment ref="G45" authorId="0" shapeId="0" xr:uid="{00000000-0006-0000-0000-00000B000000}">
      <text>
        <r>
          <rPr>
            <sz val="16"/>
            <color indexed="81"/>
            <rFont val="ＭＳ Ｐゴシック"/>
            <family val="3"/>
            <charset val="128"/>
          </rPr>
          <t xml:space="preserve">お届け先の氏名をご記入ください。
</t>
        </r>
        <r>
          <rPr>
            <sz val="9"/>
            <color indexed="81"/>
            <rFont val="ＭＳ Ｐゴシック"/>
            <family val="3"/>
            <charset val="128"/>
          </rPr>
          <t xml:space="preserve">
</t>
        </r>
      </text>
    </comment>
    <comment ref="BG53" authorId="0" shapeId="0" xr:uid="{00000000-0006-0000-0000-00000C000000}">
      <text>
        <r>
          <rPr>
            <sz val="14"/>
            <color indexed="81"/>
            <rFont val="ＭＳ Ｐゴシック"/>
            <family val="3"/>
            <charset val="128"/>
          </rPr>
          <t>商品番号を入力ください。</t>
        </r>
      </text>
    </comment>
    <comment ref="BM53" authorId="0" shapeId="0" xr:uid="{00000000-0006-0000-0000-00000D000000}">
      <text>
        <r>
          <rPr>
            <sz val="14"/>
            <color indexed="81"/>
            <rFont val="ＭＳ Ｐゴシック"/>
            <family val="3"/>
            <charset val="128"/>
          </rPr>
          <t>数量を入力ください。</t>
        </r>
      </text>
    </comment>
    <comment ref="BX58" authorId="0" shapeId="0" xr:uid="{00000000-0006-0000-0000-00000E000000}">
      <text>
        <r>
          <rPr>
            <b/>
            <sz val="16"/>
            <color indexed="10"/>
            <rFont val="ＭＳ Ｐゴシック"/>
            <family val="3"/>
            <charset val="128"/>
          </rPr>
          <t>※送料は入力しなくても結構です</t>
        </r>
        <r>
          <rPr>
            <sz val="14"/>
            <color indexed="81"/>
            <rFont val="ＭＳ Ｐゴシック"/>
            <family val="3"/>
            <charset val="128"/>
          </rPr>
          <t xml:space="preserve">
送料は1または0を入力ください。
0：【無料】　ご自宅・同一住所配送
　　　　　　　商品番号111・201～206・231
　　　　　　　　　　　　　408～410・413～415
1：【770円】先様配送
</t>
        </r>
      </text>
    </comment>
    <comment ref="BG69" authorId="0" shapeId="0" xr:uid="{00000000-0006-0000-0000-00000F000000}">
      <text>
        <r>
          <rPr>
            <sz val="14"/>
            <color indexed="81"/>
            <rFont val="ＭＳ Ｐゴシック"/>
            <family val="3"/>
            <charset val="128"/>
          </rPr>
          <t>商品番号を入力ください。</t>
        </r>
      </text>
    </comment>
    <comment ref="BM69" authorId="0" shapeId="0" xr:uid="{00000000-0006-0000-0000-000010000000}">
      <text>
        <r>
          <rPr>
            <sz val="14"/>
            <color indexed="81"/>
            <rFont val="ＭＳ Ｐゴシック"/>
            <family val="3"/>
            <charset val="128"/>
          </rPr>
          <t>数量を入力ください。</t>
        </r>
      </text>
    </comment>
    <comment ref="BX74" authorId="0" shapeId="0" xr:uid="{00000000-0006-0000-0000-000011000000}">
      <text>
        <r>
          <rPr>
            <b/>
            <sz val="16"/>
            <color indexed="10"/>
            <rFont val="ＭＳ Ｐゴシック"/>
            <family val="3"/>
            <charset val="128"/>
          </rPr>
          <t>※送料は入力しなくても結構です</t>
        </r>
        <r>
          <rPr>
            <sz val="14"/>
            <color indexed="81"/>
            <rFont val="ＭＳ Ｐゴシック"/>
            <family val="3"/>
            <charset val="128"/>
          </rPr>
          <t xml:space="preserve">
送料は1または0を入力ください。
0：【無料】　ご自宅・同一住所配送
　　　　　　　商品番号111・201～206・231
　　　　　　　　　　　　　408～410・413～415
1：【770円】先様配送
</t>
        </r>
      </text>
    </comment>
    <comment ref="BG85" authorId="0" shapeId="0" xr:uid="{00000000-0006-0000-0000-000012000000}">
      <text>
        <r>
          <rPr>
            <sz val="14"/>
            <color indexed="81"/>
            <rFont val="ＭＳ Ｐゴシック"/>
            <family val="3"/>
            <charset val="128"/>
          </rPr>
          <t>商品番号を入力ください。</t>
        </r>
      </text>
    </comment>
    <comment ref="BM85" authorId="0" shapeId="0" xr:uid="{00000000-0006-0000-0000-000013000000}">
      <text>
        <r>
          <rPr>
            <sz val="14"/>
            <color indexed="81"/>
            <rFont val="ＭＳ Ｐゴシック"/>
            <family val="3"/>
            <charset val="128"/>
          </rPr>
          <t>数量を入力ください。</t>
        </r>
      </text>
    </comment>
    <comment ref="BX90" authorId="0" shapeId="0" xr:uid="{00000000-0006-0000-0000-000014000000}">
      <text>
        <r>
          <rPr>
            <b/>
            <sz val="16"/>
            <color indexed="10"/>
            <rFont val="ＭＳ Ｐゴシック"/>
            <family val="3"/>
            <charset val="128"/>
          </rPr>
          <t>※送料は入力しなくても結構です</t>
        </r>
        <r>
          <rPr>
            <sz val="14"/>
            <color indexed="81"/>
            <rFont val="ＭＳ Ｐゴシック"/>
            <family val="3"/>
            <charset val="128"/>
          </rPr>
          <t xml:space="preserve">
送料は1または0を入力ください。
0：【無料】　ご自宅・同一住所配送
　　　　　　　商品番号111・201～206・231
　　　　　　　　　　　　　408～410・413～415
1：【770円】先様配送
</t>
        </r>
      </text>
    </comment>
    <comment ref="BG101" authorId="0" shapeId="0" xr:uid="{00000000-0006-0000-0000-000015000000}">
      <text>
        <r>
          <rPr>
            <sz val="14"/>
            <color indexed="81"/>
            <rFont val="ＭＳ Ｐゴシック"/>
            <family val="3"/>
            <charset val="128"/>
          </rPr>
          <t>商品番号を入力ください。</t>
        </r>
      </text>
    </comment>
    <comment ref="BM101" authorId="0" shapeId="0" xr:uid="{00000000-0006-0000-0000-000016000000}">
      <text>
        <r>
          <rPr>
            <sz val="14"/>
            <color indexed="81"/>
            <rFont val="ＭＳ Ｐゴシック"/>
            <family val="3"/>
            <charset val="128"/>
          </rPr>
          <t>数量を入力ください。</t>
        </r>
      </text>
    </comment>
    <comment ref="BX106" authorId="0" shapeId="0" xr:uid="{00000000-0006-0000-0000-000017000000}">
      <text>
        <r>
          <rPr>
            <b/>
            <sz val="16"/>
            <color indexed="10"/>
            <rFont val="ＭＳ Ｐゴシック"/>
            <family val="3"/>
            <charset val="128"/>
          </rPr>
          <t>※送料は入力しなくても結構です</t>
        </r>
        <r>
          <rPr>
            <sz val="14"/>
            <color indexed="81"/>
            <rFont val="ＭＳ Ｐゴシック"/>
            <family val="3"/>
            <charset val="128"/>
          </rPr>
          <t xml:space="preserve">
送料は1または0を入力ください。
0：【無料】　ご自宅・同一住所配送
　　　　　　　商品番号111・201～206・231
　　　　　　　　　　　　　408～410・413～415
1：【770円】先様配送
</t>
        </r>
      </text>
    </comment>
  </commentList>
</comments>
</file>

<file path=xl/sharedStrings.xml><?xml version="1.0" encoding="utf-8"?>
<sst xmlns="http://schemas.openxmlformats.org/spreadsheetml/2006/main" count="232" uniqueCount="118">
  <si>
    <t>ギフト　申込書</t>
    <rPh sb="4" eb="7">
      <t>モウシコミショ</t>
    </rPh>
    <phoneticPr fontId="3"/>
  </si>
  <si>
    <t>送信枚数</t>
    <rPh sb="0" eb="2">
      <t>ソウシン</t>
    </rPh>
    <rPh sb="2" eb="4">
      <t>マイスウ</t>
    </rPh>
    <phoneticPr fontId="3"/>
  </si>
  <si>
    <t>8443</t>
    <phoneticPr fontId="3"/>
  </si>
  <si>
    <t>枚</t>
    <rPh sb="0" eb="1">
      <t>マイ</t>
    </rPh>
    <phoneticPr fontId="3"/>
  </si>
  <si>
    <t>得意先ＣＤ</t>
    <rPh sb="0" eb="3">
      <t>トクイサキ</t>
    </rPh>
    <phoneticPr fontId="3"/>
  </si>
  <si>
    <t>04-8443</t>
  </si>
  <si>
    <t>得意先名</t>
    <rPh sb="0" eb="3">
      <t>トクイサキ</t>
    </rPh>
    <rPh sb="3" eb="4">
      <t>メイ</t>
    </rPh>
    <phoneticPr fontId="3"/>
  </si>
  <si>
    <t>【必　須　記　入　欄】</t>
    <phoneticPr fontId="3"/>
  </si>
  <si>
    <t>ご依頼主</t>
    <rPh sb="1" eb="4">
      <t>イライヌシ</t>
    </rPh>
    <phoneticPr fontId="3"/>
  </si>
  <si>
    <t>整理番号</t>
    <rPh sb="0" eb="2">
      <t>セイリ</t>
    </rPh>
    <rPh sb="2" eb="4">
      <t>バンゴウ</t>
    </rPh>
    <phoneticPr fontId="3"/>
  </si>
  <si>
    <t>〒</t>
    <phoneticPr fontId="3"/>
  </si>
  <si>
    <t>－</t>
    <phoneticPr fontId="3"/>
  </si>
  <si>
    <t>②</t>
    <phoneticPr fontId="3"/>
  </si>
  <si>
    <t>所属</t>
  </si>
  <si>
    <t>申込日</t>
    <phoneticPr fontId="3"/>
  </si>
  <si>
    <t>月</t>
    <phoneticPr fontId="3"/>
  </si>
  <si>
    <t>日</t>
    <phoneticPr fontId="3"/>
  </si>
  <si>
    <t>③</t>
    <phoneticPr fontId="3"/>
  </si>
  <si>
    <t>生協番号</t>
  </si>
  <si>
    <t>FAX番号</t>
    <rPh sb="3" eb="5">
      <t>バンゴウ</t>
    </rPh>
    <phoneticPr fontId="3"/>
  </si>
  <si>
    <t>03-3546-9425</t>
  </si>
  <si>
    <t>支払い方法</t>
    <rPh sb="0" eb="2">
      <t>シハラ</t>
    </rPh>
    <rPh sb="3" eb="5">
      <t>ホウホウ</t>
    </rPh>
    <phoneticPr fontId="3"/>
  </si>
  <si>
    <t>所属</t>
    <phoneticPr fontId="3"/>
  </si>
  <si>
    <t>TEL</t>
    <phoneticPr fontId="3"/>
  </si>
  <si>
    <t>お得意先コード</t>
    <rPh sb="1" eb="4">
      <t>トクイサキ</t>
    </rPh>
    <phoneticPr fontId="3"/>
  </si>
  <si>
    <t>生協　番号</t>
    <phoneticPr fontId="3"/>
  </si>
  <si>
    <t>様</t>
    <rPh sb="0" eb="1">
      <t>サマ</t>
    </rPh>
    <phoneticPr fontId="3"/>
  </si>
  <si>
    <t>お　届　け　ご　希　望</t>
    <phoneticPr fontId="3"/>
  </si>
  <si>
    <t>【ご依頼主・お届け先の郵便番号・電話番号は必ずご記入ください。</t>
    <phoneticPr fontId="3"/>
  </si>
  <si>
    <t>ご希望のない場合は初回発送より順次発送いたします</t>
    <phoneticPr fontId="3"/>
  </si>
  <si>
    <t>また、住所は正確に、マンション・アパートの場合は部屋番号までご記入ください。】</t>
    <phoneticPr fontId="3"/>
  </si>
  <si>
    <t>中旬　</t>
    <phoneticPr fontId="3"/>
  </si>
  <si>
    <t>下旬</t>
    <phoneticPr fontId="3"/>
  </si>
  <si>
    <t>・ご希望の「のし欄」に○をお付けください</t>
    <phoneticPr fontId="3"/>
  </si>
  <si>
    <t>お届け先　１</t>
    <rPh sb="1" eb="2">
      <t>トド</t>
    </rPh>
    <rPh sb="3" eb="4">
      <t>サキ</t>
    </rPh>
    <phoneticPr fontId="3"/>
  </si>
  <si>
    <t>商品番号</t>
    <rPh sb="0" eb="1">
      <t>ショウ</t>
    </rPh>
    <rPh sb="1" eb="2">
      <t>ヒン</t>
    </rPh>
    <rPh sb="2" eb="3">
      <t>バン</t>
    </rPh>
    <rPh sb="3" eb="4">
      <t>ゴウ</t>
    </rPh>
    <phoneticPr fontId="3"/>
  </si>
  <si>
    <t>数量</t>
    <phoneticPr fontId="3"/>
  </si>
  <si>
    <t>単価</t>
    <phoneticPr fontId="3"/>
  </si>
  <si>
    <t>小計</t>
    <rPh sb="0" eb="2">
      <t>ショウケイ</t>
    </rPh>
    <phoneticPr fontId="3"/>
  </si>
  <si>
    <t>のし欄</t>
    <rPh sb="2" eb="3">
      <t>ラン</t>
    </rPh>
    <phoneticPr fontId="3"/>
  </si>
  <si>
    <t>HA-104</t>
  </si>
  <si>
    <t>HA-102</t>
  </si>
  <si>
    <t>HA-501</t>
  </si>
  <si>
    <t>HA-703</t>
  </si>
  <si>
    <t>HA-502</t>
  </si>
  <si>
    <t>無　地</t>
    <rPh sb="0" eb="1">
      <t>ム</t>
    </rPh>
    <rPh sb="2" eb="3">
      <t>チ</t>
    </rPh>
    <phoneticPr fontId="3"/>
  </si>
  <si>
    <t>KK-605</t>
  </si>
  <si>
    <t>KK-503</t>
  </si>
  <si>
    <t>送　　　　料</t>
    <phoneticPr fontId="3"/>
  </si>
  <si>
    <t>御　礼</t>
    <rPh sb="0" eb="1">
      <t>オ</t>
    </rPh>
    <rPh sb="2" eb="3">
      <t>レイ</t>
    </rPh>
    <phoneticPr fontId="3"/>
  </si>
  <si>
    <t>KK-504</t>
  </si>
  <si>
    <t>KK-505</t>
  </si>
  <si>
    <t>不　要</t>
    <rPh sb="0" eb="1">
      <t>フ</t>
    </rPh>
    <rPh sb="2" eb="3">
      <t>ヨウ</t>
    </rPh>
    <phoneticPr fontId="3"/>
  </si>
  <si>
    <t>KK-403</t>
  </si>
  <si>
    <t>合　　　　計</t>
    <rPh sb="0" eb="1">
      <t>ア</t>
    </rPh>
    <rPh sb="5" eb="6">
      <t>ケイ</t>
    </rPh>
    <phoneticPr fontId="3"/>
  </si>
  <si>
    <t>KK-303</t>
  </si>
  <si>
    <t>そ の 他</t>
    <phoneticPr fontId="3"/>
  </si>
  <si>
    <t>KK-302</t>
  </si>
  <si>
    <t>（</t>
    <phoneticPr fontId="3"/>
  </si>
  <si>
    <t>)</t>
    <phoneticPr fontId="3"/>
  </si>
  <si>
    <t>KKR-504</t>
  </si>
  <si>
    <t>GM-60</t>
  </si>
  <si>
    <t>お届け先　２</t>
    <rPh sb="1" eb="2">
      <t>トド</t>
    </rPh>
    <rPh sb="3" eb="4">
      <t>サキ</t>
    </rPh>
    <phoneticPr fontId="3"/>
  </si>
  <si>
    <t>GM-50</t>
  </si>
  <si>
    <t>GM-40</t>
  </si>
  <si>
    <t>TS-509</t>
  </si>
  <si>
    <t>TS-407</t>
  </si>
  <si>
    <t>SW-40</t>
  </si>
  <si>
    <t>SW-30</t>
  </si>
  <si>
    <t>MＨＢ-35</t>
  </si>
  <si>
    <t>SC-40</t>
  </si>
  <si>
    <t>SC-30</t>
  </si>
  <si>
    <t>ロースハム</t>
  </si>
  <si>
    <t>お届け先　３</t>
    <rPh sb="1" eb="2">
      <t>トド</t>
    </rPh>
    <rPh sb="3" eb="4">
      <t>サキ</t>
    </rPh>
    <phoneticPr fontId="3"/>
  </si>
  <si>
    <t>HDS-50</t>
  </si>
  <si>
    <t>HDS-40</t>
  </si>
  <si>
    <t>HDS-30</t>
  </si>
  <si>
    <t>スンドゥブ辛口</t>
    <rPh sb="5" eb="7">
      <t>カラクチ</t>
    </rPh>
    <phoneticPr fontId="7"/>
  </si>
  <si>
    <t>スンドゥブマイルド</t>
  </si>
  <si>
    <t>お届け先　４</t>
    <rPh sb="1" eb="2">
      <t>トド</t>
    </rPh>
    <rPh sb="3" eb="4">
      <t>サキ</t>
    </rPh>
    <phoneticPr fontId="3"/>
  </si>
  <si>
    <t>お届け先　５</t>
    <rPh sb="1" eb="2">
      <t>トド</t>
    </rPh>
    <rPh sb="3" eb="4">
      <t>サキ</t>
    </rPh>
    <phoneticPr fontId="3"/>
  </si>
  <si>
    <t>お申し込みいただいたお客様には、次回シーズンにお届け先を記載したリストを送付させていただく場合がございます。　　　　　　　　　　　　　　　　　　　　　　　　　　　　　　　　　　　　　　　　　　　　　　　　　　　　　　　　　　　　　　　　　　　　　　　　　　　　　もしリストの送付が不要な場合は、右欄に×印をご記入ください</t>
    <phoneticPr fontId="3"/>
  </si>
  <si>
    <t>今後不要</t>
    <phoneticPr fontId="3"/>
  </si>
  <si>
    <t>お支払い方法</t>
    <rPh sb="1" eb="3">
      <t>シハラ</t>
    </rPh>
    <rPh sb="4" eb="6">
      <t>ホウホウ</t>
    </rPh>
    <phoneticPr fontId="3"/>
  </si>
  <si>
    <t>総合計</t>
    <rPh sb="0" eb="1">
      <t>ソウ</t>
    </rPh>
    <rPh sb="1" eb="3">
      <t>ゴウケイ</t>
    </rPh>
    <phoneticPr fontId="3"/>
  </si>
  <si>
    <t>円</t>
    <rPh sb="0" eb="1">
      <t>エン</t>
    </rPh>
    <phoneticPr fontId="3"/>
  </si>
  <si>
    <t>☆申し込み用紙の足りない場合はコピーしてご利用ください</t>
    <phoneticPr fontId="3"/>
  </si>
  <si>
    <t>KKR-706</t>
  </si>
  <si>
    <t>SV-45</t>
  </si>
  <si>
    <t>SV-35</t>
  </si>
  <si>
    <t>WSB-30</t>
  </si>
  <si>
    <t>バラエティセット</t>
  </si>
  <si>
    <t>6月下旬</t>
    <rPh sb="1" eb="2">
      <t>ガツ</t>
    </rPh>
    <rPh sb="2" eb="4">
      <t>ゲジュン</t>
    </rPh>
    <phoneticPr fontId="2"/>
  </si>
  <si>
    <t>7月上旬</t>
    <rPh sb="1" eb="2">
      <t>ガツ</t>
    </rPh>
    <rPh sb="2" eb="4">
      <t>ジョウジュン</t>
    </rPh>
    <phoneticPr fontId="2"/>
  </si>
  <si>
    <t>12月上旬</t>
    <rPh sb="2" eb="3">
      <t>ガツ</t>
    </rPh>
    <rPh sb="3" eb="5">
      <t>ジョウジュン</t>
    </rPh>
    <phoneticPr fontId="2"/>
  </si>
  <si>
    <t>SA-45</t>
  </si>
  <si>
    <t>SA-35</t>
  </si>
  <si>
    <t>SBG-30</t>
  </si>
  <si>
    <t>特製宇都宮餃子</t>
  </si>
  <si>
    <t>ＭＯ-500</t>
  </si>
  <si>
    <t>ＭＯ-400</t>
  </si>
  <si>
    <t>ＭＯ-300</t>
  </si>
  <si>
    <t>燻製屋ウインナー</t>
    <rPh sb="0" eb="3">
      <t>クンセイヤ</t>
    </rPh>
    <phoneticPr fontId="2"/>
  </si>
  <si>
    <t>ビーフカレー４Ｐ</t>
  </si>
  <si>
    <t>キーマカレー３P</t>
  </si>
  <si>
    <t>J-POWERグループ生協</t>
    <phoneticPr fontId="3"/>
  </si>
  <si>
    <t>中元</t>
    <rPh sb="0" eb="2">
      <t>チュウゲン</t>
    </rPh>
    <phoneticPr fontId="2"/>
  </si>
  <si>
    <t>歳暮</t>
    <rPh sb="0" eb="2">
      <t>セイボ</t>
    </rPh>
    <phoneticPr fontId="2"/>
  </si>
  <si>
    <t>生協振込</t>
    <phoneticPr fontId="2"/>
  </si>
  <si>
    <t>生協カード</t>
    <phoneticPr fontId="3"/>
  </si>
  <si>
    <t>神戸プリン</t>
    <rPh sb="0" eb="2">
      <t>コウベ</t>
    </rPh>
    <phoneticPr fontId="2"/>
  </si>
  <si>
    <t>たまり漬焼豚2本</t>
  </si>
  <si>
    <t>中　元</t>
  </si>
  <si>
    <t>骨付きポークスペアリブ</t>
    <rPh sb="0" eb="1">
      <t>ホネ</t>
    </rPh>
    <rPh sb="1" eb="2">
      <t>ツ</t>
    </rPh>
    <phoneticPr fontId="45"/>
  </si>
  <si>
    <t>麦豚Ｗロース</t>
    <rPh sb="0" eb="1">
      <t>ムギ</t>
    </rPh>
    <rPh sb="1" eb="2">
      <t>ブタ</t>
    </rPh>
    <phoneticPr fontId="45"/>
  </si>
  <si>
    <t>豚角煮</t>
    <rPh sb="0" eb="1">
      <t>ブタ</t>
    </rPh>
    <rPh sb="1" eb="3">
      <t>カクニ</t>
    </rPh>
    <phoneticPr fontId="45"/>
  </si>
  <si>
    <t>焼肉バラエティセット</t>
    <rPh sb="0" eb="2">
      <t>ヤキニク</t>
    </rPh>
    <phoneticPr fontId="45"/>
  </si>
  <si>
    <t>ローストビーフ食べ比べ</t>
    <rPh sb="7" eb="8">
      <t>タ</t>
    </rPh>
    <rPh sb="9" eb="10">
      <t>クラ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</si>
</sst>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lt;=99999999]####\-####;\(00\)\ ####\-####"/>
    <numFmt numFmtId="177" formatCode="#,###"/>
    <numFmt numFmtId="178" formatCode="#"/>
    <numFmt numFmtId="179" formatCode="[&lt;=999]000;[&lt;=9999]000\-00;000\-0000"/>
  </numFmts>
  <fonts count="46" x14ac:knownFonts="1">
    <font>
      <sz val="11"/>
      <name val="ＭＳ Ｐゴシック"/>
      <family val="3"/>
      <charset val="128"/>
    </font>
    <font>
      <sz val="11"/>
      <name val="ＭＳ Ｐゴシック"/>
      <family val="3"/>
      <charset val="128"/>
    </font>
    <font>
      <sz val="6"/>
      <name val="游ゴシック"/>
      <family val="2"/>
      <charset val="128"/>
      <scheme val="minor"/>
    </font>
    <font>
      <sz val="6"/>
      <name val="ＭＳ Ｐゴシック"/>
      <family val="3"/>
      <charset val="128"/>
    </font>
    <font>
      <sz val="16"/>
      <name val="ＭＳ Ｐゴシック"/>
      <family val="3"/>
      <charset val="128"/>
    </font>
    <font>
      <b/>
      <sz val="12"/>
      <name val="ＭＳ 明朝"/>
      <family val="1"/>
      <charset val="128"/>
    </font>
    <font>
      <sz val="12"/>
      <name val="ＭＳ Ｐゴシック"/>
      <family val="3"/>
      <charset val="128"/>
    </font>
    <font>
      <sz val="9"/>
      <name val="ＭＳ Ｐゴシック"/>
      <family val="3"/>
      <charset val="128"/>
    </font>
    <font>
      <b/>
      <sz val="12"/>
      <name val="ＭＳ Ｐゴシック"/>
      <family val="3"/>
      <charset val="128"/>
    </font>
    <font>
      <sz val="16"/>
      <color indexed="81"/>
      <name val="ＭＳ Ｐゴシック"/>
      <family val="3"/>
      <charset val="128"/>
    </font>
    <font>
      <sz val="9"/>
      <color indexed="81"/>
      <name val="ＭＳ Ｐゴシック"/>
      <family val="3"/>
      <charset val="128"/>
    </font>
    <font>
      <b/>
      <sz val="16"/>
      <color indexed="10"/>
      <name val="ＭＳ Ｐゴシック"/>
      <family val="3"/>
      <charset val="128"/>
    </font>
    <font>
      <sz val="14"/>
      <color indexed="81"/>
      <name val="ＭＳ Ｐゴシック"/>
      <family val="3"/>
      <charset val="128"/>
    </font>
    <font>
      <sz val="12"/>
      <color indexed="81"/>
      <name val="ＭＳ Ｐゴシック"/>
      <family val="3"/>
      <charset val="128"/>
    </font>
    <font>
      <b/>
      <sz val="16"/>
      <color indexed="81"/>
      <name val="ＭＳ Ｐゴシック"/>
      <family val="3"/>
      <charset val="128"/>
    </font>
    <font>
      <b/>
      <sz val="14"/>
      <color indexed="10"/>
      <name val="ＭＳ Ｐゴシック"/>
      <family val="3"/>
      <charset val="128"/>
    </font>
    <font>
      <b/>
      <u val="double"/>
      <sz val="14"/>
      <color indexed="10"/>
      <name val="ＭＳ Ｐゴシック"/>
      <family val="3"/>
      <charset val="128"/>
    </font>
    <font>
      <sz val="11"/>
      <color rgb="FFFF0000"/>
      <name val="ＭＳ Ｐゴシック"/>
      <family val="3"/>
      <charset val="128"/>
    </font>
    <font>
      <sz val="11"/>
      <name val="UD デジタル 教科書体 NK-B"/>
      <family val="1"/>
      <charset val="128"/>
    </font>
    <font>
      <b/>
      <sz val="24"/>
      <name val="UD デジタル 教科書体 NK-B"/>
      <family val="1"/>
      <charset val="128"/>
    </font>
    <font>
      <b/>
      <sz val="28"/>
      <name val="UD デジタル 教科書体 NK-B"/>
      <family val="1"/>
      <charset val="128"/>
    </font>
    <font>
      <b/>
      <sz val="20"/>
      <name val="UD デジタル 教科書体 NK-B"/>
      <family val="1"/>
      <charset val="128"/>
    </font>
    <font>
      <b/>
      <sz val="22"/>
      <name val="UD デジタル 教科書体 NK-B"/>
      <family val="1"/>
      <charset val="128"/>
    </font>
    <font>
      <b/>
      <sz val="18"/>
      <name val="UD デジタル 教科書体 NK-B"/>
      <family val="1"/>
      <charset val="128"/>
    </font>
    <font>
      <sz val="9"/>
      <name val="UD デジタル 教科書体 NK-B"/>
      <family val="1"/>
      <charset val="128"/>
    </font>
    <font>
      <b/>
      <sz val="14"/>
      <name val="UD デジタル 教科書体 NK-B"/>
      <family val="1"/>
      <charset val="128"/>
    </font>
    <font>
      <sz val="6"/>
      <name val="UD デジタル 教科書体 NK-B"/>
      <family val="1"/>
      <charset val="128"/>
    </font>
    <font>
      <b/>
      <sz val="18"/>
      <color rgb="FFFF0000"/>
      <name val="UD デジタル 教科書体 NK-B"/>
      <family val="1"/>
      <charset val="128"/>
    </font>
    <font>
      <b/>
      <sz val="12"/>
      <name val="UD デジタル 教科書体 NK-B"/>
      <family val="1"/>
      <charset val="128"/>
    </font>
    <font>
      <b/>
      <sz val="10"/>
      <name val="UD デジタル 教科書体 NK-B"/>
      <family val="1"/>
      <charset val="128"/>
    </font>
    <font>
      <b/>
      <sz val="16"/>
      <name val="UD デジタル 教科書体 NK-B"/>
      <family val="1"/>
      <charset val="128"/>
    </font>
    <font>
      <sz val="10"/>
      <name val="UD デジタル 教科書体 NK-B"/>
      <family val="1"/>
      <charset val="128"/>
    </font>
    <font>
      <sz val="18"/>
      <name val="UD デジタル 教科書体 NK-B"/>
      <family val="1"/>
      <charset val="128"/>
    </font>
    <font>
      <sz val="12"/>
      <name val="UD デジタル 教科書体 NK-B"/>
      <family val="1"/>
      <charset val="128"/>
    </font>
    <font>
      <sz val="14"/>
      <name val="UD デジタル 教科書体 NK-B"/>
      <family val="1"/>
      <charset val="128"/>
    </font>
    <font>
      <sz val="22"/>
      <name val="UD デジタル 教科書体 NK-B"/>
      <family val="1"/>
      <charset val="128"/>
    </font>
    <font>
      <sz val="16"/>
      <name val="UD デジタル 教科書体 NK-B"/>
      <family val="1"/>
      <charset val="128"/>
    </font>
    <font>
      <b/>
      <sz val="11"/>
      <name val="UD デジタル 教科書体 NK-B"/>
      <family val="1"/>
      <charset val="128"/>
    </font>
    <font>
      <sz val="20"/>
      <name val="UD デジタル 教科書体 NK-B"/>
      <family val="1"/>
      <charset val="128"/>
    </font>
    <font>
      <b/>
      <sz val="26"/>
      <name val="UD デジタル 教科書体 NK-B"/>
      <family val="1"/>
      <charset val="128"/>
    </font>
    <font>
      <sz val="8"/>
      <name val="UD デジタル 教科書体 NK-B"/>
      <family val="1"/>
      <charset val="128"/>
    </font>
    <font>
      <b/>
      <sz val="9"/>
      <name val="UD デジタル 教科書体 NK-B"/>
      <family val="1"/>
      <charset val="128"/>
    </font>
    <font>
      <sz val="36"/>
      <name val="UD デジタル 教科書体 NK-B"/>
      <family val="1"/>
      <charset val="128"/>
    </font>
    <font>
      <sz val="11"/>
      <name val="Meiryo UI"/>
      <family val="3"/>
      <charset val="128"/>
    </font>
    <font>
      <sz val="11"/>
      <color rgb="FFFF0000"/>
      <name val="Meiryo UI"/>
      <family val="3"/>
      <charset val="128"/>
    </font>
    <font>
      <b/>
      <sz val="16"/>
      <color rgb="FFFF0000"/>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indexed="41"/>
        <bgColor indexed="64"/>
      </patternFill>
    </fill>
    <fill>
      <patternFill patternType="solid">
        <fgColor indexed="13"/>
        <bgColor indexed="64"/>
      </patternFill>
    </fill>
    <fill>
      <patternFill patternType="solid">
        <fgColor indexed="22"/>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69">
    <border>
      <left/>
      <right/>
      <top/>
      <bottom/>
      <diagonal/>
    </border>
    <border>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diagonal/>
    </border>
    <border>
      <left/>
      <right style="thin">
        <color indexed="64"/>
      </right>
      <top/>
      <bottom/>
      <diagonal/>
    </border>
    <border>
      <left style="thin">
        <color indexed="64"/>
      </left>
      <right/>
      <top/>
      <bottom/>
      <diagonal/>
    </border>
    <border>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n">
        <color indexed="64"/>
      </bottom>
      <diagonal/>
    </border>
    <border>
      <left/>
      <right/>
      <top/>
      <bottom style="thin">
        <color indexed="64"/>
      </bottom>
      <diagonal/>
    </border>
    <border>
      <left/>
      <right style="thick">
        <color rgb="FFFF0000"/>
      </right>
      <top/>
      <bottom style="thin">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ck">
        <color rgb="FFFF0000"/>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ck">
        <color rgb="FFFF0000"/>
      </right>
      <top style="thin">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thick">
        <color rgb="FFFF0000"/>
      </left>
      <right/>
      <top/>
      <bottom/>
      <diagonal/>
    </border>
    <border>
      <left/>
      <right style="thick">
        <color rgb="FFFF0000"/>
      </right>
      <top/>
      <bottom/>
      <diagonal/>
    </border>
    <border>
      <left/>
      <right style="medium">
        <color indexed="64"/>
      </right>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style="hair">
        <color indexed="64"/>
      </left>
      <right/>
      <top/>
      <bottom/>
      <diagonal/>
    </border>
    <border>
      <left style="thick">
        <color rgb="FFFF0000"/>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thick">
        <color rgb="FFFF0000"/>
      </right>
      <top/>
      <bottom style="medium">
        <color indexed="64"/>
      </bottom>
      <diagonal/>
    </border>
    <border>
      <left style="thick">
        <color rgb="FFFF0000"/>
      </left>
      <right/>
      <top/>
      <bottom style="hair">
        <color indexed="64"/>
      </bottom>
      <diagonal/>
    </border>
    <border>
      <left/>
      <right style="thick">
        <color rgb="FFFF0000"/>
      </right>
      <top/>
      <bottom style="hair">
        <color indexed="64"/>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bottom style="thin">
        <color indexed="64"/>
      </bottom>
      <diagonal/>
    </border>
    <border>
      <left style="double">
        <color indexed="64"/>
      </left>
      <right/>
      <top/>
      <bottom/>
      <diagonal/>
    </border>
    <border>
      <left/>
      <right style="double">
        <color indexed="64"/>
      </right>
      <top/>
      <bottom/>
      <diagonal/>
    </border>
    <border>
      <left/>
      <right style="medium">
        <color indexed="64"/>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6">
    <xf numFmtId="0" fontId="0" fillId="0" borderId="0"/>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429">
    <xf numFmtId="0" fontId="0" fillId="0" borderId="0" xfId="0"/>
    <xf numFmtId="0" fontId="1" fillId="2" borderId="0" xfId="1" applyFill="1">
      <alignment vertical="center"/>
    </xf>
    <xf numFmtId="0" fontId="1" fillId="2" borderId="0" xfId="1" applyFill="1" applyAlignment="1">
      <alignment vertical="center"/>
    </xf>
    <xf numFmtId="0" fontId="1" fillId="2" borderId="0" xfId="3" applyFill="1">
      <alignment vertical="center"/>
    </xf>
    <xf numFmtId="0" fontId="1" fillId="2" borderId="0" xfId="3" applyFill="1" applyAlignment="1">
      <alignment vertical="center"/>
    </xf>
    <xf numFmtId="0" fontId="1" fillId="2" borderId="0" xfId="3" applyFill="1" applyAlignment="1">
      <alignment horizontal="right" vertical="center"/>
    </xf>
    <xf numFmtId="38" fontId="0" fillId="2" borderId="0" xfId="3" applyNumberFormat="1" applyFont="1" applyFill="1">
      <alignment vertical="center"/>
    </xf>
    <xf numFmtId="38" fontId="1" fillId="2" borderId="0" xfId="3" applyNumberFormat="1" applyFill="1">
      <alignment vertical="center"/>
    </xf>
    <xf numFmtId="177" fontId="1" fillId="2" borderId="0" xfId="3" applyNumberFormat="1" applyFill="1">
      <alignment vertical="center"/>
    </xf>
    <xf numFmtId="0" fontId="8" fillId="2" borderId="0" xfId="3" applyFont="1" applyFill="1" applyAlignment="1">
      <alignment vertical="top"/>
    </xf>
    <xf numFmtId="0" fontId="1" fillId="2" borderId="0" xfId="1" applyFill="1" applyAlignment="1">
      <alignment horizontal="center" vertical="center"/>
    </xf>
    <xf numFmtId="0" fontId="1" fillId="8" borderId="0" xfId="1" applyFill="1">
      <alignment vertical="center"/>
    </xf>
    <xf numFmtId="0" fontId="0" fillId="8" borderId="0" xfId="0" applyFill="1"/>
    <xf numFmtId="0" fontId="1" fillId="2" borderId="0" xfId="3" applyFill="1" applyAlignment="1">
      <alignment horizontal="center" vertical="center"/>
    </xf>
    <xf numFmtId="0" fontId="1" fillId="2" borderId="0" xfId="3" applyFill="1" applyAlignment="1">
      <alignment vertical="center" shrinkToFit="1"/>
    </xf>
    <xf numFmtId="38" fontId="1" fillId="9" borderId="0" xfId="5" applyFill="1" applyAlignment="1">
      <alignment horizontal="center" vertical="center" shrinkToFit="1"/>
    </xf>
    <xf numFmtId="38" fontId="17" fillId="9" borderId="0" xfId="5" applyFont="1" applyFill="1" applyAlignment="1">
      <alignment horizontal="center" vertical="center" shrinkToFit="1"/>
    </xf>
    <xf numFmtId="0" fontId="0" fillId="2" borderId="0" xfId="3" applyFont="1" applyFill="1" applyAlignment="1">
      <alignment horizontal="center" vertical="center"/>
    </xf>
    <xf numFmtId="0" fontId="18" fillId="2" borderId="0" xfId="1" applyFont="1" applyFill="1">
      <alignment vertical="center"/>
    </xf>
    <xf numFmtId="0" fontId="19" fillId="2" borderId="0" xfId="1" applyFont="1" applyFill="1">
      <alignment vertical="center"/>
    </xf>
    <xf numFmtId="0" fontId="21" fillId="2" borderId="0" xfId="1" applyFont="1" applyFill="1">
      <alignment vertical="center"/>
    </xf>
    <xf numFmtId="0" fontId="18" fillId="2" borderId="1" xfId="1" applyFont="1" applyFill="1" applyBorder="1">
      <alignment vertical="center"/>
    </xf>
    <xf numFmtId="0" fontId="18" fillId="2" borderId="4" xfId="1" applyFont="1" applyFill="1" applyBorder="1">
      <alignment vertical="center"/>
    </xf>
    <xf numFmtId="0" fontId="18" fillId="2" borderId="5" xfId="1" applyFont="1" applyFill="1" applyBorder="1">
      <alignment vertical="center"/>
    </xf>
    <xf numFmtId="0" fontId="18" fillId="2" borderId="6" xfId="1" applyFont="1" applyFill="1" applyBorder="1">
      <alignment vertical="center"/>
    </xf>
    <xf numFmtId="0" fontId="18" fillId="0" borderId="0" xfId="1" applyFont="1">
      <alignment vertical="center"/>
    </xf>
    <xf numFmtId="0" fontId="18" fillId="2" borderId="9" xfId="1" applyFont="1" applyFill="1" applyBorder="1">
      <alignment vertical="center"/>
    </xf>
    <xf numFmtId="0" fontId="21" fillId="2" borderId="1" xfId="1" applyFont="1" applyFill="1" applyBorder="1">
      <alignment vertical="center"/>
    </xf>
    <xf numFmtId="0" fontId="18" fillId="2" borderId="0" xfId="1" applyFont="1" applyFill="1" applyAlignment="1">
      <alignment vertical="center" textRotation="255"/>
    </xf>
    <xf numFmtId="0" fontId="24" fillId="2" borderId="0" xfId="1" applyFont="1" applyFill="1">
      <alignment vertical="center"/>
    </xf>
    <xf numFmtId="0" fontId="25" fillId="2" borderId="0" xfId="1" applyFont="1" applyFill="1" applyAlignment="1">
      <alignment vertical="top"/>
    </xf>
    <xf numFmtId="0" fontId="25" fillId="2" borderId="1" xfId="1" applyFont="1" applyFill="1" applyBorder="1" applyAlignment="1">
      <alignment vertical="top"/>
    </xf>
    <xf numFmtId="0" fontId="18" fillId="2" borderId="13" xfId="1" applyFont="1" applyFill="1" applyBorder="1">
      <alignment vertical="center"/>
    </xf>
    <xf numFmtId="0" fontId="26" fillId="2" borderId="0" xfId="1" applyFont="1" applyFill="1">
      <alignment vertical="center"/>
    </xf>
    <xf numFmtId="0" fontId="18" fillId="2" borderId="0" xfId="1" applyFont="1" applyFill="1" applyAlignment="1">
      <alignment vertical="top"/>
    </xf>
    <xf numFmtId="0" fontId="25" fillId="2" borderId="10" xfId="1" applyFont="1" applyFill="1" applyBorder="1" applyAlignment="1">
      <alignment vertical="top"/>
    </xf>
    <xf numFmtId="0" fontId="19" fillId="2" borderId="0" xfId="3" applyFont="1" applyFill="1">
      <alignment vertical="center"/>
    </xf>
    <xf numFmtId="0" fontId="19" fillId="8" borderId="5" xfId="3" applyFont="1" applyFill="1" applyBorder="1" applyAlignment="1">
      <alignment vertical="center"/>
    </xf>
    <xf numFmtId="0" fontId="18" fillId="8" borderId="5" xfId="3" applyFont="1" applyFill="1" applyBorder="1" applyAlignment="1">
      <alignment vertical="center"/>
    </xf>
    <xf numFmtId="0" fontId="18" fillId="8" borderId="5" xfId="3" applyFont="1" applyFill="1" applyBorder="1" applyAlignment="1">
      <alignment vertical="top"/>
    </xf>
    <xf numFmtId="0" fontId="18" fillId="8" borderId="5" xfId="3" applyFont="1" applyFill="1" applyBorder="1">
      <alignment vertical="center"/>
    </xf>
    <xf numFmtId="0" fontId="25" fillId="8" borderId="5" xfId="3" applyFont="1" applyFill="1" applyBorder="1" applyAlignment="1">
      <alignment vertical="top"/>
    </xf>
    <xf numFmtId="0" fontId="18" fillId="8" borderId="6" xfId="3" applyFont="1" applyFill="1" applyBorder="1">
      <alignment vertical="center"/>
    </xf>
    <xf numFmtId="0" fontId="18" fillId="2" borderId="0" xfId="3" applyFont="1" applyFill="1">
      <alignment vertical="center"/>
    </xf>
    <xf numFmtId="0" fontId="18" fillId="2" borderId="6" xfId="3" applyFont="1" applyFill="1" applyBorder="1">
      <alignment vertical="center"/>
    </xf>
    <xf numFmtId="0" fontId="19" fillId="8" borderId="0" xfId="3" applyFont="1" applyFill="1" applyBorder="1" applyAlignment="1">
      <alignment vertical="center"/>
    </xf>
    <xf numFmtId="0" fontId="18" fillId="8" borderId="0" xfId="3" applyFont="1" applyFill="1" applyBorder="1" applyAlignment="1">
      <alignment vertical="top"/>
    </xf>
    <xf numFmtId="0" fontId="18" fillId="8" borderId="0" xfId="3" applyFont="1" applyFill="1" applyBorder="1">
      <alignment vertical="center"/>
    </xf>
    <xf numFmtId="0" fontId="25" fillId="8" borderId="0" xfId="3" applyFont="1" applyFill="1" applyBorder="1" applyAlignment="1">
      <alignment vertical="top"/>
    </xf>
    <xf numFmtId="0" fontId="18" fillId="8" borderId="1" xfId="3" applyFont="1" applyFill="1" applyBorder="1">
      <alignment vertical="center"/>
    </xf>
    <xf numFmtId="0" fontId="18" fillId="2" borderId="1" xfId="3" applyFont="1" applyFill="1" applyBorder="1">
      <alignment vertical="center"/>
    </xf>
    <xf numFmtId="0" fontId="18" fillId="2" borderId="0" xfId="3" applyFont="1" applyFill="1" applyAlignment="1">
      <alignment vertical="center" wrapText="1"/>
    </xf>
    <xf numFmtId="0" fontId="18" fillId="8" borderId="0" xfId="3" applyFont="1" applyFill="1" applyBorder="1" applyAlignment="1">
      <alignment vertical="center" wrapText="1"/>
    </xf>
    <xf numFmtId="0" fontId="25" fillId="8" borderId="0" xfId="3" applyFont="1" applyFill="1" applyBorder="1" applyAlignment="1">
      <alignment vertical="center"/>
    </xf>
    <xf numFmtId="0" fontId="25" fillId="2" borderId="7" xfId="3" applyFont="1" applyFill="1" applyBorder="1">
      <alignment vertical="center"/>
    </xf>
    <xf numFmtId="0" fontId="25" fillId="2" borderId="0" xfId="3" applyFont="1" applyFill="1">
      <alignment vertical="center"/>
    </xf>
    <xf numFmtId="0" fontId="34" fillId="2" borderId="0" xfId="3" applyFont="1" applyFill="1">
      <alignment vertical="center"/>
    </xf>
    <xf numFmtId="0" fontId="34" fillId="8" borderId="0" xfId="3" applyFont="1" applyFill="1" applyBorder="1" applyAlignment="1">
      <alignment vertical="center"/>
    </xf>
    <xf numFmtId="0" fontId="18" fillId="2" borderId="7" xfId="3" applyFont="1" applyFill="1" applyBorder="1">
      <alignment vertical="center"/>
    </xf>
    <xf numFmtId="0" fontId="18" fillId="8" borderId="0" xfId="3" applyFont="1" applyFill="1" applyBorder="1" applyAlignment="1">
      <alignment vertical="center"/>
    </xf>
    <xf numFmtId="0" fontId="18" fillId="8" borderId="10" xfId="3" applyFont="1" applyFill="1" applyBorder="1" applyAlignment="1">
      <alignment vertical="center" wrapText="1"/>
    </xf>
    <xf numFmtId="0" fontId="18" fillId="8" borderId="10" xfId="3" applyFont="1" applyFill="1" applyBorder="1">
      <alignment vertical="center"/>
    </xf>
    <xf numFmtId="0" fontId="25" fillId="2" borderId="0" xfId="3" applyFont="1" applyFill="1" applyBorder="1" applyAlignment="1">
      <alignment vertical="center" shrinkToFit="1"/>
    </xf>
    <xf numFmtId="0" fontId="25" fillId="2" borderId="0" xfId="3" applyFont="1" applyFill="1" applyAlignment="1">
      <alignment vertical="center" shrinkToFit="1"/>
    </xf>
    <xf numFmtId="0" fontId="25" fillId="2" borderId="0" xfId="3" applyFont="1" applyFill="1" applyAlignment="1">
      <alignment vertical="top" shrinkToFit="1"/>
    </xf>
    <xf numFmtId="0" fontId="36" fillId="2" borderId="0" xfId="3" applyFont="1" applyFill="1" applyAlignment="1">
      <alignment vertical="center" wrapText="1"/>
    </xf>
    <xf numFmtId="0" fontId="18" fillId="2" borderId="0" xfId="3" applyFont="1" applyFill="1" applyAlignment="1">
      <alignment vertical="center" textRotation="255"/>
    </xf>
    <xf numFmtId="0" fontId="28" fillId="2" borderId="0" xfId="3" applyFont="1" applyFill="1" applyAlignment="1">
      <alignment horizontal="center" vertical="center" textRotation="255"/>
    </xf>
    <xf numFmtId="0" fontId="40" fillId="2" borderId="0" xfId="3" applyFont="1" applyFill="1">
      <alignment vertical="center"/>
    </xf>
    <xf numFmtId="0" fontId="18" fillId="2" borderId="0" xfId="3" applyFont="1" applyFill="1" applyAlignment="1">
      <alignment horizontal="left" vertical="center"/>
    </xf>
    <xf numFmtId="0" fontId="28" fillId="2" borderId="5" xfId="3" applyFont="1" applyFill="1" applyBorder="1" applyAlignment="1">
      <alignment horizontal="center" vertical="center" textRotation="255"/>
    </xf>
    <xf numFmtId="0" fontId="19" fillId="2" borderId="5" xfId="3" applyFont="1" applyFill="1" applyBorder="1">
      <alignment vertical="center"/>
    </xf>
    <xf numFmtId="0" fontId="18" fillId="2" borderId="5" xfId="3" applyFont="1" applyFill="1" applyBorder="1">
      <alignment vertical="center"/>
    </xf>
    <xf numFmtId="0" fontId="18" fillId="2" borderId="5" xfId="3" applyFont="1" applyFill="1" applyBorder="1" applyAlignment="1">
      <alignment vertical="top"/>
    </xf>
    <xf numFmtId="0" fontId="25" fillId="2" borderId="5" xfId="3" applyFont="1" applyFill="1" applyBorder="1" applyAlignment="1">
      <alignment vertical="top"/>
    </xf>
    <xf numFmtId="0" fontId="18" fillId="2" borderId="0" xfId="3" applyFont="1" applyFill="1" applyAlignment="1">
      <alignment vertical="top"/>
    </xf>
    <xf numFmtId="0" fontId="25" fillId="2" borderId="0" xfId="3" applyFont="1" applyFill="1" applyAlignment="1">
      <alignment vertical="top"/>
    </xf>
    <xf numFmtId="0" fontId="31" fillId="8" borderId="0" xfId="0" applyFont="1" applyFill="1" applyBorder="1" applyAlignment="1">
      <alignment vertical="center"/>
    </xf>
    <xf numFmtId="0" fontId="31" fillId="8" borderId="1" xfId="0" applyFont="1" applyFill="1" applyBorder="1" applyAlignment="1">
      <alignment vertical="center"/>
    </xf>
    <xf numFmtId="0" fontId="31" fillId="8" borderId="9" xfId="0" applyFont="1" applyFill="1" applyBorder="1" applyAlignment="1">
      <alignment horizontal="center" vertical="center"/>
    </xf>
    <xf numFmtId="0" fontId="31" fillId="8" borderId="0" xfId="0" applyFont="1" applyFill="1" applyBorder="1" applyAlignment="1">
      <alignment horizontal="center" vertical="center"/>
    </xf>
    <xf numFmtId="0" fontId="31" fillId="8" borderId="1" xfId="0" applyFont="1" applyFill="1" applyBorder="1" applyAlignment="1">
      <alignment horizontal="center" vertical="center"/>
    </xf>
    <xf numFmtId="0" fontId="31" fillId="8" borderId="9" xfId="0" applyFont="1" applyFill="1" applyBorder="1" applyAlignment="1">
      <alignment vertical="center"/>
    </xf>
    <xf numFmtId="0" fontId="18" fillId="2" borderId="10" xfId="3" applyFont="1" applyFill="1" applyBorder="1" applyAlignment="1">
      <alignment vertical="center" wrapText="1"/>
    </xf>
    <xf numFmtId="0" fontId="18" fillId="2" borderId="10" xfId="3" applyFont="1" applyFill="1" applyBorder="1">
      <alignment vertical="center"/>
    </xf>
    <xf numFmtId="0" fontId="31" fillId="2" borderId="0" xfId="0" applyFont="1" applyFill="1" applyAlignment="1">
      <alignment vertical="center"/>
    </xf>
    <xf numFmtId="0" fontId="31" fillId="2" borderId="0" xfId="0" applyFont="1" applyFill="1" applyAlignment="1">
      <alignment horizontal="left" vertical="center"/>
    </xf>
    <xf numFmtId="0" fontId="18" fillId="2" borderId="0" xfId="0" applyFont="1" applyFill="1" applyAlignment="1">
      <alignment vertical="center"/>
    </xf>
    <xf numFmtId="0" fontId="40" fillId="8" borderId="0" xfId="1" applyFont="1" applyFill="1" applyAlignment="1">
      <alignment vertical="top" wrapText="1"/>
    </xf>
    <xf numFmtId="0" fontId="41" fillId="2" borderId="0" xfId="3" applyFont="1" applyFill="1" applyAlignment="1">
      <alignment vertical="center" wrapText="1"/>
    </xf>
    <xf numFmtId="0" fontId="18" fillId="3" borderId="5" xfId="3" applyFont="1" applyFill="1" applyBorder="1">
      <alignment vertical="center"/>
    </xf>
    <xf numFmtId="0" fontId="18" fillId="3" borderId="6" xfId="3" applyFont="1" applyFill="1" applyBorder="1">
      <alignment vertical="center"/>
    </xf>
    <xf numFmtId="0" fontId="18" fillId="3" borderId="0" xfId="3" applyFont="1" applyFill="1">
      <alignment vertical="center"/>
    </xf>
    <xf numFmtId="0" fontId="18" fillId="3" borderId="1" xfId="3" applyFont="1" applyFill="1" applyBorder="1">
      <alignment vertical="center"/>
    </xf>
    <xf numFmtId="0" fontId="41" fillId="2" borderId="0" xfId="3" applyFont="1" applyFill="1" applyAlignment="1">
      <alignment horizontal="left" vertical="center" shrinkToFit="1"/>
    </xf>
    <xf numFmtId="0" fontId="41" fillId="2" borderId="0" xfId="3" applyFont="1" applyFill="1" applyAlignment="1">
      <alignment horizontal="right" vertical="center" wrapText="1"/>
    </xf>
    <xf numFmtId="0" fontId="25" fillId="2" borderId="26" xfId="3" applyFont="1" applyFill="1" applyBorder="1" applyAlignment="1">
      <alignment vertical="center" shrinkToFit="1"/>
    </xf>
    <xf numFmtId="0" fontId="25" fillId="2" borderId="65" xfId="3" applyFont="1" applyFill="1" applyBorder="1" applyAlignment="1">
      <alignment vertical="center" shrinkToFit="1"/>
    </xf>
    <xf numFmtId="0" fontId="25" fillId="2" borderId="10" xfId="3" applyFont="1" applyFill="1" applyBorder="1" applyAlignment="1">
      <alignment vertical="center" shrinkToFit="1"/>
    </xf>
    <xf numFmtId="0" fontId="25" fillId="2" borderId="14" xfId="3" applyFont="1" applyFill="1" applyBorder="1" applyAlignment="1">
      <alignment vertical="center" shrinkToFit="1"/>
    </xf>
    <xf numFmtId="0" fontId="1" fillId="9" borderId="0" xfId="3" applyFill="1" applyAlignment="1">
      <alignment horizontal="center" vertical="center"/>
    </xf>
    <xf numFmtId="0" fontId="0" fillId="2" borderId="0" xfId="3" applyFont="1" applyFill="1" applyAlignment="1">
      <alignment vertical="center" shrinkToFit="1"/>
    </xf>
    <xf numFmtId="0" fontId="1" fillId="2" borderId="0" xfId="3" applyFont="1" applyFill="1" applyAlignment="1">
      <alignment horizontal="center" vertical="center"/>
    </xf>
    <xf numFmtId="0" fontId="43" fillId="8" borderId="0" xfId="3" quotePrefix="1" applyFont="1" applyFill="1" applyAlignment="1">
      <alignment horizontal="center" vertical="center"/>
    </xf>
    <xf numFmtId="0" fontId="43" fillId="8" borderId="0" xfId="3" applyFont="1" applyFill="1" applyAlignment="1">
      <alignment horizontal="left" vertical="center"/>
    </xf>
    <xf numFmtId="0" fontId="43" fillId="8" borderId="0" xfId="3" applyFont="1" applyFill="1" applyAlignment="1">
      <alignment horizontal="center" vertical="center"/>
    </xf>
    <xf numFmtId="0" fontId="44" fillId="8" borderId="0" xfId="3" applyFont="1" applyFill="1" applyAlignment="1">
      <alignment horizontal="left" vertical="center"/>
    </xf>
    <xf numFmtId="0" fontId="43" fillId="2" borderId="0" xfId="3" applyFont="1" applyFill="1" applyAlignment="1">
      <alignment horizontal="center" vertical="center"/>
    </xf>
    <xf numFmtId="0" fontId="1" fillId="8" borderId="0" xfId="3" applyFont="1" applyFill="1" applyAlignment="1">
      <alignment vertical="center"/>
    </xf>
    <xf numFmtId="0" fontId="17" fillId="8" borderId="0" xfId="3" applyFont="1" applyFill="1" applyAlignment="1">
      <alignment vertical="center"/>
    </xf>
    <xf numFmtId="0" fontId="17" fillId="8" borderId="0" xfId="3" applyFont="1" applyFill="1">
      <alignment vertical="center"/>
    </xf>
    <xf numFmtId="38" fontId="43" fillId="8" borderId="0" xfId="5" applyFont="1" applyFill="1" applyAlignment="1">
      <alignment horizontal="center" vertical="center"/>
    </xf>
    <xf numFmtId="0" fontId="17" fillId="2" borderId="0" xfId="3" applyFont="1" applyFill="1">
      <alignment vertical="center"/>
    </xf>
    <xf numFmtId="0" fontId="18" fillId="3" borderId="0" xfId="3" applyFont="1" applyFill="1" applyAlignment="1">
      <alignment horizontal="right" vertical="center"/>
    </xf>
    <xf numFmtId="0" fontId="18" fillId="3" borderId="1" xfId="3" applyFont="1" applyFill="1" applyBorder="1" applyAlignment="1">
      <alignment horizontal="right" vertical="center"/>
    </xf>
    <xf numFmtId="0" fontId="18" fillId="3" borderId="10" xfId="3" applyFont="1" applyFill="1" applyBorder="1" applyAlignment="1">
      <alignment horizontal="right" vertical="center"/>
    </xf>
    <xf numFmtId="0" fontId="18" fillId="3" borderId="14" xfId="3" applyFont="1" applyFill="1" applyBorder="1" applyAlignment="1">
      <alignment horizontal="right" vertical="center"/>
    </xf>
    <xf numFmtId="0" fontId="28" fillId="2" borderId="0" xfId="3" applyFont="1" applyFill="1" applyAlignment="1">
      <alignment horizontal="right" vertical="top"/>
    </xf>
    <xf numFmtId="0" fontId="41" fillId="2" borderId="0" xfId="3" applyFont="1" applyFill="1" applyAlignment="1">
      <alignment horizontal="left" vertical="center" wrapText="1"/>
    </xf>
    <xf numFmtId="0" fontId="31" fillId="7" borderId="57" xfId="3" applyFont="1" applyFill="1" applyBorder="1" applyAlignment="1">
      <alignment horizontal="center" vertical="center"/>
    </xf>
    <xf numFmtId="0" fontId="31" fillId="7" borderId="58" xfId="3" applyFont="1" applyFill="1" applyBorder="1" applyAlignment="1">
      <alignment horizontal="center" vertical="center"/>
    </xf>
    <xf numFmtId="0" fontId="31" fillId="7" borderId="59" xfId="3" applyFont="1" applyFill="1" applyBorder="1" applyAlignment="1">
      <alignment horizontal="center" vertical="center"/>
    </xf>
    <xf numFmtId="0" fontId="28" fillId="9" borderId="2" xfId="3" applyFont="1" applyFill="1" applyBorder="1" applyAlignment="1">
      <alignment horizontal="center" vertical="center"/>
    </xf>
    <xf numFmtId="0" fontId="28" fillId="9" borderId="5" xfId="3" applyFont="1" applyFill="1" applyBorder="1" applyAlignment="1">
      <alignment horizontal="center" vertical="center"/>
    </xf>
    <xf numFmtId="0" fontId="28" fillId="9" borderId="6" xfId="3" applyFont="1" applyFill="1" applyBorder="1" applyAlignment="1">
      <alignment horizontal="center" vertical="center"/>
    </xf>
    <xf numFmtId="0" fontId="28" fillId="9" borderId="51" xfId="3" applyFont="1" applyFill="1" applyBorder="1" applyAlignment="1">
      <alignment horizontal="center" vertical="center"/>
    </xf>
    <xf numFmtId="0" fontId="28" fillId="9" borderId="19" xfId="3" applyFont="1" applyFill="1" applyBorder="1" applyAlignment="1">
      <alignment horizontal="center" vertical="center"/>
    </xf>
    <xf numFmtId="0" fontId="28" fillId="9" borderId="62" xfId="3" applyFont="1" applyFill="1" applyBorder="1" applyAlignment="1">
      <alignment horizontal="center" vertical="center"/>
    </xf>
    <xf numFmtId="0" fontId="34" fillId="3" borderId="2" xfId="3" applyFont="1" applyFill="1" applyBorder="1" applyAlignment="1">
      <alignment horizontal="center" vertical="center"/>
    </xf>
    <xf numFmtId="0" fontId="34" fillId="3" borderId="5" xfId="3" applyFont="1" applyFill="1" applyBorder="1" applyAlignment="1">
      <alignment horizontal="center" vertical="center"/>
    </xf>
    <xf numFmtId="0" fontId="34" fillId="3" borderId="3" xfId="3" applyFont="1" applyFill="1" applyBorder="1" applyAlignment="1">
      <alignment horizontal="center" vertical="center"/>
    </xf>
    <xf numFmtId="0" fontId="34" fillId="3" borderId="7" xfId="3" applyFont="1" applyFill="1" applyBorder="1" applyAlignment="1">
      <alignment horizontal="center" vertical="center"/>
    </xf>
    <xf numFmtId="0" fontId="34" fillId="3" borderId="0" xfId="3" applyFont="1" applyFill="1" applyAlignment="1">
      <alignment horizontal="center" vertical="center"/>
    </xf>
    <xf numFmtId="0" fontId="34" fillId="3" borderId="8" xfId="3" applyFont="1" applyFill="1" applyBorder="1" applyAlignment="1">
      <alignment horizontal="center" vertical="center"/>
    </xf>
    <xf numFmtId="0" fontId="34" fillId="3" borderId="11" xfId="3" applyFont="1" applyFill="1" applyBorder="1" applyAlignment="1">
      <alignment horizontal="center" vertical="center"/>
    </xf>
    <xf numFmtId="0" fontId="34" fillId="3" borderId="10" xfId="3" applyFont="1" applyFill="1" applyBorder="1" applyAlignment="1">
      <alignment horizontal="center" vertical="center"/>
    </xf>
    <xf numFmtId="0" fontId="34" fillId="3" borderId="12" xfId="3" applyFont="1" applyFill="1" applyBorder="1" applyAlignment="1">
      <alignment horizontal="center" vertical="center"/>
    </xf>
    <xf numFmtId="177" fontId="33" fillId="2" borderId="4" xfId="3" applyNumberFormat="1" applyFont="1" applyFill="1" applyBorder="1" applyAlignment="1">
      <alignment horizontal="center" vertical="center"/>
    </xf>
    <xf numFmtId="177" fontId="33" fillId="2" borderId="5" xfId="3" applyNumberFormat="1" applyFont="1" applyFill="1" applyBorder="1" applyAlignment="1">
      <alignment horizontal="center" vertical="center"/>
    </xf>
    <xf numFmtId="177" fontId="33" fillId="2" borderId="9" xfId="3" applyNumberFormat="1" applyFont="1" applyFill="1" applyBorder="1" applyAlignment="1">
      <alignment horizontal="center" vertical="center"/>
    </xf>
    <xf numFmtId="177" fontId="33" fillId="2" borderId="0" xfId="3" applyNumberFormat="1" applyFont="1" applyFill="1" applyBorder="1" applyAlignment="1">
      <alignment horizontal="center" vertical="center"/>
    </xf>
    <xf numFmtId="177" fontId="33" fillId="2" borderId="13" xfId="3" applyNumberFormat="1" applyFont="1" applyFill="1" applyBorder="1" applyAlignment="1">
      <alignment horizontal="center" vertical="center"/>
    </xf>
    <xf numFmtId="177" fontId="33" fillId="2" borderId="10" xfId="3" applyNumberFormat="1" applyFont="1" applyFill="1" applyBorder="1" applyAlignment="1">
      <alignment horizontal="center" vertical="center"/>
    </xf>
    <xf numFmtId="0" fontId="42" fillId="2" borderId="60" xfId="3" applyFont="1" applyFill="1" applyBorder="1" applyAlignment="1">
      <alignment horizontal="center" vertical="center"/>
    </xf>
    <xf numFmtId="0" fontId="42" fillId="2" borderId="26" xfId="3" applyFont="1" applyFill="1" applyBorder="1" applyAlignment="1">
      <alignment horizontal="center" vertical="center"/>
    </xf>
    <xf numFmtId="0" fontId="42" fillId="2" borderId="61" xfId="3" applyFont="1" applyFill="1" applyBorder="1" applyAlignment="1">
      <alignment horizontal="center" vertical="center"/>
    </xf>
    <xf numFmtId="0" fontId="42" fillId="2" borderId="63" xfId="3" applyFont="1" applyFill="1" applyBorder="1" applyAlignment="1">
      <alignment horizontal="center" vertical="center"/>
    </xf>
    <xf numFmtId="0" fontId="42" fillId="2" borderId="0" xfId="3" applyFont="1" applyFill="1" applyBorder="1" applyAlignment="1">
      <alignment horizontal="center" vertical="center"/>
    </xf>
    <xf numFmtId="0" fontId="42" fillId="2" borderId="64" xfId="3" applyFont="1" applyFill="1" applyBorder="1" applyAlignment="1">
      <alignment horizontal="center" vertical="center"/>
    </xf>
    <xf numFmtId="0" fontId="42" fillId="2" borderId="66" xfId="3" applyFont="1" applyFill="1" applyBorder="1" applyAlignment="1">
      <alignment horizontal="center" vertical="center"/>
    </xf>
    <xf numFmtId="0" fontId="42" fillId="2" borderId="67" xfId="3" applyFont="1" applyFill="1" applyBorder="1" applyAlignment="1">
      <alignment horizontal="center" vertical="center"/>
    </xf>
    <xf numFmtId="0" fontId="42" fillId="2" borderId="68" xfId="3" applyFont="1" applyFill="1" applyBorder="1" applyAlignment="1">
      <alignment horizontal="center" vertical="center"/>
    </xf>
    <xf numFmtId="0" fontId="25" fillId="2" borderId="54" xfId="3" applyFont="1" applyFill="1" applyBorder="1" applyAlignment="1">
      <alignment horizontal="right" vertical="center" shrinkToFit="1"/>
    </xf>
    <xf numFmtId="0" fontId="25" fillId="2" borderId="26" xfId="3" applyFont="1" applyFill="1" applyBorder="1" applyAlignment="1">
      <alignment horizontal="right" vertical="center" shrinkToFit="1"/>
    </xf>
    <xf numFmtId="0" fontId="25" fillId="2" borderId="11" xfId="3" applyFont="1" applyFill="1" applyBorder="1" applyAlignment="1">
      <alignment horizontal="right" vertical="center" shrinkToFit="1"/>
    </xf>
    <xf numFmtId="0" fontId="25" fillId="2" borderId="10" xfId="3" applyFont="1" applyFill="1" applyBorder="1" applyAlignment="1">
      <alignment horizontal="right" vertical="center" shrinkToFit="1"/>
    </xf>
    <xf numFmtId="0" fontId="25" fillId="2" borderId="26" xfId="3" applyFont="1" applyFill="1" applyBorder="1" applyAlignment="1">
      <alignment horizontal="center" vertical="center" shrinkToFit="1"/>
    </xf>
    <xf numFmtId="0" fontId="25" fillId="2" borderId="10" xfId="3" applyFont="1" applyFill="1" applyBorder="1" applyAlignment="1">
      <alignment horizontal="center" vertical="center" shrinkToFit="1"/>
    </xf>
    <xf numFmtId="177" fontId="18" fillId="3" borderId="56" xfId="3" applyNumberFormat="1" applyFont="1" applyFill="1" applyBorder="1" applyAlignment="1">
      <alignment horizontal="center" vertical="center"/>
    </xf>
    <xf numFmtId="177" fontId="18" fillId="3" borderId="26" xfId="3" applyNumberFormat="1" applyFont="1" applyFill="1" applyBorder="1" applyAlignment="1">
      <alignment horizontal="center" vertical="center"/>
    </xf>
    <xf numFmtId="177" fontId="18" fillId="3" borderId="55" xfId="3" applyNumberFormat="1" applyFont="1" applyFill="1" applyBorder="1" applyAlignment="1">
      <alignment horizontal="center" vertical="center"/>
    </xf>
    <xf numFmtId="177" fontId="18" fillId="3" borderId="9" xfId="3" applyNumberFormat="1" applyFont="1" applyFill="1" applyBorder="1" applyAlignment="1">
      <alignment horizontal="center" vertical="center"/>
    </xf>
    <xf numFmtId="177" fontId="18" fillId="3" borderId="0" xfId="3" applyNumberFormat="1" applyFont="1" applyFill="1" applyBorder="1" applyAlignment="1">
      <alignment horizontal="center" vertical="center"/>
    </xf>
    <xf numFmtId="177" fontId="18" fillId="3" borderId="8" xfId="3" applyNumberFormat="1" applyFont="1" applyFill="1" applyBorder="1" applyAlignment="1">
      <alignment horizontal="center" vertical="center"/>
    </xf>
    <xf numFmtId="177" fontId="18" fillId="3" borderId="13" xfId="3" applyNumberFormat="1" applyFont="1" applyFill="1" applyBorder="1" applyAlignment="1">
      <alignment horizontal="center" vertical="center"/>
    </xf>
    <xf numFmtId="177" fontId="18" fillId="3" borderId="10" xfId="3" applyNumberFormat="1" applyFont="1" applyFill="1" applyBorder="1" applyAlignment="1">
      <alignment horizontal="center" vertical="center"/>
    </xf>
    <xf numFmtId="177" fontId="18" fillId="3" borderId="12" xfId="3" applyNumberFormat="1" applyFont="1" applyFill="1" applyBorder="1" applyAlignment="1">
      <alignment horizontal="center" vertical="center"/>
    </xf>
    <xf numFmtId="0" fontId="31" fillId="8" borderId="9" xfId="0" applyFont="1" applyFill="1" applyBorder="1" applyAlignment="1">
      <alignment horizontal="center" vertical="center"/>
    </xf>
    <xf numFmtId="0" fontId="31" fillId="8" borderId="0" xfId="0" applyFont="1" applyFill="1" applyBorder="1" applyAlignment="1">
      <alignment horizontal="center" vertical="center"/>
    </xf>
    <xf numFmtId="0" fontId="31" fillId="8" borderId="1" xfId="0" applyFont="1" applyFill="1" applyBorder="1" applyAlignment="1">
      <alignment horizontal="center" vertical="center"/>
    </xf>
    <xf numFmtId="0" fontId="31" fillId="8" borderId="9" xfId="0" applyFont="1" applyFill="1" applyBorder="1" applyAlignment="1">
      <alignment horizontal="center" vertical="top"/>
    </xf>
    <xf numFmtId="0" fontId="31" fillId="8" borderId="13" xfId="0" applyFont="1" applyFill="1" applyBorder="1" applyAlignment="1">
      <alignment horizontal="center" vertical="top"/>
    </xf>
    <xf numFmtId="0" fontId="18" fillId="8" borderId="0" xfId="0" applyFont="1" applyFill="1" applyBorder="1" applyAlignment="1">
      <alignment horizontal="center" vertical="center" shrinkToFit="1"/>
    </xf>
    <xf numFmtId="0" fontId="18" fillId="8" borderId="10" xfId="0" applyFont="1" applyFill="1" applyBorder="1" applyAlignment="1">
      <alignment horizontal="center" vertical="center" shrinkToFit="1"/>
    </xf>
    <xf numFmtId="0" fontId="31" fillId="8" borderId="1" xfId="0" applyFont="1" applyFill="1" applyBorder="1" applyAlignment="1">
      <alignment horizontal="center" vertical="top"/>
    </xf>
    <xf numFmtId="0" fontId="31" fillId="8" borderId="14" xfId="0" applyFont="1" applyFill="1" applyBorder="1" applyAlignment="1">
      <alignment horizontal="center" vertical="top"/>
    </xf>
    <xf numFmtId="0" fontId="33" fillId="8" borderId="56" xfId="3" applyFont="1" applyFill="1" applyBorder="1" applyAlignment="1">
      <alignment horizontal="center" vertical="center"/>
    </xf>
    <xf numFmtId="0" fontId="33" fillId="8" borderId="26" xfId="3" applyFont="1" applyFill="1" applyBorder="1" applyAlignment="1">
      <alignment horizontal="center" vertical="center"/>
    </xf>
    <xf numFmtId="0" fontId="33" fillId="8" borderId="9" xfId="3" applyFont="1" applyFill="1" applyBorder="1" applyAlignment="1">
      <alignment horizontal="center" vertical="center"/>
    </xf>
    <xf numFmtId="0" fontId="33" fillId="8" borderId="0" xfId="3" applyFont="1" applyFill="1" applyBorder="1" applyAlignment="1">
      <alignment horizontal="center" vertical="center"/>
    </xf>
    <xf numFmtId="0" fontId="33" fillId="8" borderId="53" xfId="3" applyFont="1" applyFill="1" applyBorder="1" applyAlignment="1">
      <alignment horizontal="center" vertical="center"/>
    </xf>
    <xf numFmtId="0" fontId="33" fillId="8" borderId="19" xfId="3" applyFont="1" applyFill="1" applyBorder="1" applyAlignment="1">
      <alignment horizontal="center" vertical="center"/>
    </xf>
    <xf numFmtId="178" fontId="18" fillId="3" borderId="26" xfId="3" applyNumberFormat="1" applyFont="1" applyFill="1" applyBorder="1" applyAlignment="1">
      <alignment horizontal="center" vertical="center"/>
    </xf>
    <xf numFmtId="178" fontId="18" fillId="3" borderId="55" xfId="3" applyNumberFormat="1" applyFont="1" applyFill="1" applyBorder="1" applyAlignment="1">
      <alignment horizontal="center" vertical="center"/>
    </xf>
    <xf numFmtId="178" fontId="18" fillId="3" borderId="0" xfId="3" applyNumberFormat="1" applyFont="1" applyFill="1" applyBorder="1" applyAlignment="1">
      <alignment horizontal="center" vertical="center"/>
    </xf>
    <xf numFmtId="178" fontId="18" fillId="3" borderId="8" xfId="3" applyNumberFormat="1" applyFont="1" applyFill="1" applyBorder="1" applyAlignment="1">
      <alignment horizontal="center" vertical="center"/>
    </xf>
    <xf numFmtId="178" fontId="18" fillId="3" borderId="19" xfId="3" applyNumberFormat="1" applyFont="1" applyFill="1" applyBorder="1" applyAlignment="1">
      <alignment horizontal="center" vertical="center"/>
    </xf>
    <xf numFmtId="178" fontId="18" fillId="3" borderId="52" xfId="3" applyNumberFormat="1" applyFont="1" applyFill="1" applyBorder="1" applyAlignment="1">
      <alignment horizontal="center" vertical="center"/>
    </xf>
    <xf numFmtId="0" fontId="34" fillId="3" borderId="4" xfId="3" applyFont="1" applyFill="1" applyBorder="1" applyAlignment="1">
      <alignment horizontal="center" vertical="center"/>
    </xf>
    <xf numFmtId="0" fontId="34" fillId="3" borderId="13" xfId="3" applyFont="1" applyFill="1" applyBorder="1" applyAlignment="1">
      <alignment horizontal="center" vertical="center"/>
    </xf>
    <xf numFmtId="0" fontId="34" fillId="3" borderId="4" xfId="0" applyFont="1" applyFill="1" applyBorder="1" applyAlignment="1">
      <alignment horizontal="center" vertical="center"/>
    </xf>
    <xf numFmtId="0" fontId="34" fillId="3" borderId="5" xfId="0" applyFont="1" applyFill="1" applyBorder="1" applyAlignment="1">
      <alignment horizontal="center" vertical="center"/>
    </xf>
    <xf numFmtId="0" fontId="34" fillId="3" borderId="6" xfId="0" applyFont="1" applyFill="1" applyBorder="1" applyAlignment="1">
      <alignment horizontal="center" vertical="center"/>
    </xf>
    <xf numFmtId="0" fontId="34" fillId="3" borderId="13" xfId="0" applyFont="1" applyFill="1" applyBorder="1" applyAlignment="1">
      <alignment horizontal="center" vertical="center"/>
    </xf>
    <xf numFmtId="0" fontId="34" fillId="3" borderId="10" xfId="0" applyFont="1" applyFill="1" applyBorder="1" applyAlignment="1">
      <alignment horizontal="center" vertical="center"/>
    </xf>
    <xf numFmtId="0" fontId="34" fillId="3" borderId="14" xfId="0" applyFont="1" applyFill="1" applyBorder="1" applyAlignment="1">
      <alignment horizontal="center" vertical="center"/>
    </xf>
    <xf numFmtId="0" fontId="36" fillId="8" borderId="2" xfId="0" applyFont="1" applyFill="1" applyBorder="1" applyAlignment="1">
      <alignment horizontal="center" vertical="center"/>
    </xf>
    <xf numFmtId="0" fontId="36" fillId="8" borderId="5" xfId="0" applyFont="1" applyFill="1" applyBorder="1" applyAlignment="1">
      <alignment horizontal="center" vertical="center"/>
    </xf>
    <xf numFmtId="0" fontId="36" fillId="8" borderId="3" xfId="0" applyFont="1" applyFill="1" applyBorder="1" applyAlignment="1">
      <alignment horizontal="center" vertical="center"/>
    </xf>
    <xf numFmtId="0" fontId="36" fillId="8" borderId="7" xfId="0" applyFont="1" applyFill="1" applyBorder="1" applyAlignment="1">
      <alignment horizontal="center" vertical="center"/>
    </xf>
    <xf numFmtId="0" fontId="36" fillId="8" borderId="0" xfId="0" applyFont="1" applyFill="1" applyBorder="1" applyAlignment="1">
      <alignment horizontal="center" vertical="center"/>
    </xf>
    <xf numFmtId="0" fontId="36" fillId="8" borderId="8" xfId="0" applyFont="1" applyFill="1" applyBorder="1" applyAlignment="1">
      <alignment horizontal="center" vertical="center"/>
    </xf>
    <xf numFmtId="0" fontId="36" fillId="8" borderId="51" xfId="0" applyFont="1" applyFill="1" applyBorder="1" applyAlignment="1">
      <alignment horizontal="center" vertical="center"/>
    </xf>
    <xf numFmtId="0" fontId="36" fillId="8" borderId="19" xfId="0" applyFont="1" applyFill="1" applyBorder="1" applyAlignment="1">
      <alignment horizontal="center" vertical="center"/>
    </xf>
    <xf numFmtId="0" fontId="36" fillId="8" borderId="52" xfId="0" applyFont="1" applyFill="1" applyBorder="1" applyAlignment="1">
      <alignment horizontal="center" vertical="center"/>
    </xf>
    <xf numFmtId="0" fontId="36" fillId="2" borderId="4" xfId="3" applyFont="1" applyFill="1" applyBorder="1" applyAlignment="1">
      <alignment horizontal="center" vertical="center"/>
    </xf>
    <xf numFmtId="0" fontId="36" fillId="2" borderId="5" xfId="3" applyFont="1" applyFill="1" applyBorder="1" applyAlignment="1">
      <alignment horizontal="center" vertical="center"/>
    </xf>
    <xf numFmtId="0" fontId="36" fillId="2" borderId="3" xfId="3" applyFont="1" applyFill="1" applyBorder="1" applyAlignment="1">
      <alignment horizontal="center" vertical="center"/>
    </xf>
    <xf numFmtId="0" fontId="36" fillId="2" borderId="9" xfId="3" applyFont="1" applyFill="1" applyBorder="1" applyAlignment="1">
      <alignment horizontal="center" vertical="center"/>
    </xf>
    <xf numFmtId="0" fontId="36" fillId="2" borderId="0" xfId="3" applyFont="1" applyFill="1" applyBorder="1" applyAlignment="1">
      <alignment horizontal="center" vertical="center"/>
    </xf>
    <xf numFmtId="0" fontId="36" fillId="2" borderId="8" xfId="3" applyFont="1" applyFill="1" applyBorder="1" applyAlignment="1">
      <alignment horizontal="center" vertical="center"/>
    </xf>
    <xf numFmtId="0" fontId="36" fillId="2" borderId="53" xfId="3" applyFont="1" applyFill="1" applyBorder="1" applyAlignment="1">
      <alignment horizontal="center" vertical="center"/>
    </xf>
    <xf numFmtId="0" fontId="36" fillId="2" borderId="19" xfId="3" applyFont="1" applyFill="1" applyBorder="1" applyAlignment="1">
      <alignment horizontal="center" vertical="center"/>
    </xf>
    <xf numFmtId="0" fontId="36" fillId="2" borderId="52" xfId="3" applyFont="1" applyFill="1" applyBorder="1" applyAlignment="1">
      <alignment horizontal="center" vertical="center"/>
    </xf>
    <xf numFmtId="177" fontId="18" fillId="3" borderId="4" xfId="4" applyNumberFormat="1" applyFont="1" applyFill="1" applyBorder="1" applyAlignment="1">
      <alignment horizontal="center" vertical="center"/>
    </xf>
    <xf numFmtId="177" fontId="18" fillId="3" borderId="5" xfId="4" applyNumberFormat="1" applyFont="1" applyFill="1" applyBorder="1" applyAlignment="1">
      <alignment horizontal="center" vertical="center"/>
    </xf>
    <xf numFmtId="177" fontId="18" fillId="3" borderId="3" xfId="4" applyNumberFormat="1" applyFont="1" applyFill="1" applyBorder="1" applyAlignment="1">
      <alignment horizontal="center" vertical="center"/>
    </xf>
    <xf numFmtId="177" fontId="18" fillId="3" borderId="9" xfId="4" applyNumberFormat="1" applyFont="1" applyFill="1" applyBorder="1" applyAlignment="1">
      <alignment horizontal="center" vertical="center"/>
    </xf>
    <xf numFmtId="177" fontId="18" fillId="3" borderId="0" xfId="4" applyNumberFormat="1" applyFont="1" applyFill="1" applyBorder="1" applyAlignment="1">
      <alignment horizontal="center" vertical="center"/>
    </xf>
    <xf numFmtId="177" fontId="18" fillId="3" borderId="8" xfId="4" applyNumberFormat="1" applyFont="1" applyFill="1" applyBorder="1" applyAlignment="1">
      <alignment horizontal="center" vertical="center"/>
    </xf>
    <xf numFmtId="177" fontId="18" fillId="3" borderId="53" xfId="4" applyNumberFormat="1" applyFont="1" applyFill="1" applyBorder="1" applyAlignment="1">
      <alignment horizontal="center" vertical="center"/>
    </xf>
    <xf numFmtId="177" fontId="18" fillId="3" borderId="19" xfId="4" applyNumberFormat="1" applyFont="1" applyFill="1" applyBorder="1" applyAlignment="1">
      <alignment horizontal="center" vertical="center"/>
    </xf>
    <xf numFmtId="177" fontId="18" fillId="3" borderId="52" xfId="4" applyNumberFormat="1" applyFont="1" applyFill="1" applyBorder="1" applyAlignment="1">
      <alignment horizontal="center" vertical="center"/>
    </xf>
    <xf numFmtId="0" fontId="18" fillId="8" borderId="4" xfId="0" applyFont="1" applyFill="1" applyBorder="1" applyAlignment="1">
      <alignment horizontal="center" vertical="center"/>
    </xf>
    <xf numFmtId="0" fontId="18" fillId="8" borderId="5" xfId="0" applyFont="1" applyFill="1" applyBorder="1" applyAlignment="1">
      <alignment horizontal="center" vertical="center"/>
    </xf>
    <xf numFmtId="0" fontId="18" fillId="8" borderId="6" xfId="0" applyFont="1" applyFill="1" applyBorder="1" applyAlignment="1">
      <alignment horizontal="center" vertical="center"/>
    </xf>
    <xf numFmtId="0" fontId="25" fillId="3" borderId="2" xfId="3" applyFont="1" applyFill="1" applyBorder="1" applyAlignment="1">
      <alignment horizontal="center" vertical="center" textRotation="255"/>
    </xf>
    <xf numFmtId="0" fontId="25" fillId="3" borderId="3" xfId="3" applyFont="1" applyFill="1" applyBorder="1" applyAlignment="1">
      <alignment horizontal="center" vertical="center" textRotation="255"/>
    </xf>
    <xf numFmtId="0" fontId="25" fillId="3" borderId="7" xfId="3" applyFont="1" applyFill="1" applyBorder="1" applyAlignment="1">
      <alignment horizontal="center" vertical="center" textRotation="255"/>
    </xf>
    <xf numFmtId="0" fontId="25" fillId="3" borderId="8" xfId="3" applyFont="1" applyFill="1" applyBorder="1" applyAlignment="1">
      <alignment horizontal="center" vertical="center" textRotation="255"/>
    </xf>
    <xf numFmtId="0" fontId="25" fillId="3" borderId="11" xfId="3" applyFont="1" applyFill="1" applyBorder="1" applyAlignment="1">
      <alignment horizontal="center" vertical="center" textRotation="255"/>
    </xf>
    <xf numFmtId="0" fontId="25" fillId="3" borderId="12" xfId="3" applyFont="1" applyFill="1" applyBorder="1" applyAlignment="1">
      <alignment horizontal="center" vertical="center" textRotation="255"/>
    </xf>
    <xf numFmtId="0" fontId="30" fillId="2" borderId="0" xfId="3" applyFont="1" applyFill="1" applyAlignment="1">
      <alignment horizontal="center" vertical="center"/>
    </xf>
    <xf numFmtId="0" fontId="30" fillId="2" borderId="21" xfId="3" applyFont="1" applyFill="1" applyBorder="1" applyAlignment="1">
      <alignment horizontal="center" vertical="center"/>
    </xf>
    <xf numFmtId="179" fontId="21" fillId="8" borderId="22" xfId="3" applyNumberFormat="1" applyFont="1" applyFill="1" applyBorder="1" applyAlignment="1">
      <alignment horizontal="center" vertical="center" shrinkToFit="1"/>
    </xf>
    <xf numFmtId="179" fontId="21" fillId="8" borderId="23" xfId="3" applyNumberFormat="1" applyFont="1" applyFill="1" applyBorder="1" applyAlignment="1">
      <alignment horizontal="center" vertical="center" shrinkToFit="1"/>
    </xf>
    <xf numFmtId="179" fontId="21" fillId="8" borderId="24" xfId="3" applyNumberFormat="1" applyFont="1" applyFill="1" applyBorder="1" applyAlignment="1">
      <alignment horizontal="center" vertical="center" shrinkToFit="1"/>
    </xf>
    <xf numFmtId="179" fontId="21" fillId="8" borderId="41" xfId="3" applyNumberFormat="1" applyFont="1" applyFill="1" applyBorder="1" applyAlignment="1">
      <alignment horizontal="center" vertical="center" shrinkToFit="1"/>
    </xf>
    <xf numFmtId="179" fontId="21" fillId="8" borderId="0" xfId="3" applyNumberFormat="1" applyFont="1" applyFill="1" applyBorder="1" applyAlignment="1">
      <alignment horizontal="center" vertical="center" shrinkToFit="1"/>
    </xf>
    <xf numFmtId="179" fontId="21" fillId="8" borderId="21" xfId="3" applyNumberFormat="1" applyFont="1" applyFill="1" applyBorder="1" applyAlignment="1">
      <alignment horizontal="center" vertical="center" shrinkToFit="1"/>
    </xf>
    <xf numFmtId="179" fontId="21" fillId="8" borderId="30" xfId="3" applyNumberFormat="1" applyFont="1" applyFill="1" applyBorder="1" applyAlignment="1">
      <alignment horizontal="center" vertical="center" shrinkToFit="1"/>
    </xf>
    <xf numFmtId="179" fontId="21" fillId="8" borderId="31" xfId="3" applyNumberFormat="1" applyFont="1" applyFill="1" applyBorder="1" applyAlignment="1">
      <alignment horizontal="center" vertical="center" shrinkToFit="1"/>
    </xf>
    <xf numFmtId="179" fontId="21" fillId="8" borderId="32" xfId="3" applyNumberFormat="1" applyFont="1" applyFill="1" applyBorder="1" applyAlignment="1">
      <alignment horizontal="center" vertical="center" shrinkToFit="1"/>
    </xf>
    <xf numFmtId="0" fontId="34" fillId="3" borderId="2" xfId="3" applyFont="1" applyFill="1" applyBorder="1" applyAlignment="1">
      <alignment horizontal="center" vertical="center" shrinkToFit="1"/>
    </xf>
    <xf numFmtId="0" fontId="34" fillId="3" borderId="5" xfId="3" applyFont="1" applyFill="1" applyBorder="1" applyAlignment="1">
      <alignment horizontal="center" vertical="center" shrinkToFit="1"/>
    </xf>
    <xf numFmtId="0" fontId="34" fillId="3" borderId="3" xfId="3" applyFont="1" applyFill="1" applyBorder="1" applyAlignment="1">
      <alignment horizontal="center" vertical="center" shrinkToFit="1"/>
    </xf>
    <xf numFmtId="0" fontId="34" fillId="3" borderId="11" xfId="3" applyFont="1" applyFill="1" applyBorder="1" applyAlignment="1">
      <alignment horizontal="center" vertical="center" shrinkToFit="1"/>
    </xf>
    <xf numFmtId="0" fontId="34" fillId="3" borderId="10" xfId="3" applyFont="1" applyFill="1" applyBorder="1" applyAlignment="1">
      <alignment horizontal="center" vertical="center" shrinkToFit="1"/>
    </xf>
    <xf numFmtId="0" fontId="34" fillId="3" borderId="12" xfId="3" applyFont="1" applyFill="1" applyBorder="1" applyAlignment="1">
      <alignment horizontal="center" vertical="center" shrinkToFit="1"/>
    </xf>
    <xf numFmtId="0" fontId="35" fillId="8" borderId="0" xfId="3" applyFont="1" applyFill="1" applyBorder="1" applyAlignment="1">
      <alignment horizontal="center" vertical="center" shrinkToFit="1"/>
    </xf>
    <xf numFmtId="0" fontId="35" fillId="8" borderId="1" xfId="3" applyFont="1" applyFill="1" applyBorder="1" applyAlignment="1">
      <alignment horizontal="center" vertical="center" shrinkToFit="1"/>
    </xf>
    <xf numFmtId="0" fontId="35" fillId="8" borderId="31" xfId="3" applyFont="1" applyFill="1" applyBorder="1" applyAlignment="1">
      <alignment horizontal="center" vertical="center" shrinkToFit="1"/>
    </xf>
    <xf numFmtId="0" fontId="35" fillId="8" borderId="37" xfId="3" applyFont="1" applyFill="1" applyBorder="1" applyAlignment="1">
      <alignment horizontal="center" vertical="center" shrinkToFit="1"/>
    </xf>
    <xf numFmtId="0" fontId="18" fillId="3" borderId="54" xfId="0" applyFont="1" applyFill="1" applyBorder="1" applyAlignment="1">
      <alignment horizontal="center" vertical="center" shrinkToFit="1"/>
    </xf>
    <xf numFmtId="0" fontId="18" fillId="3" borderId="26" xfId="0" applyFont="1" applyFill="1" applyBorder="1" applyAlignment="1">
      <alignment horizontal="center" vertical="center" shrinkToFit="1"/>
    </xf>
    <xf numFmtId="0" fontId="18" fillId="3" borderId="7" xfId="0" applyFont="1" applyFill="1" applyBorder="1" applyAlignment="1">
      <alignment horizontal="center" vertical="center" shrinkToFit="1"/>
    </xf>
    <xf numFmtId="0" fontId="18" fillId="3" borderId="0" xfId="0" applyFont="1" applyFill="1" applyBorder="1" applyAlignment="1">
      <alignment horizontal="center" vertical="center" shrinkToFit="1"/>
    </xf>
    <xf numFmtId="0" fontId="18" fillId="3" borderId="51" xfId="0" applyFont="1" applyFill="1" applyBorder="1" applyAlignment="1">
      <alignment horizontal="center" vertical="center" shrinkToFit="1"/>
    </xf>
    <xf numFmtId="0" fontId="18" fillId="3" borderId="19" xfId="0" applyFont="1" applyFill="1" applyBorder="1" applyAlignment="1">
      <alignment horizontal="center" vertical="center" shrinkToFit="1"/>
    </xf>
    <xf numFmtId="0" fontId="18" fillId="2" borderId="26" xfId="0" applyFont="1" applyFill="1" applyBorder="1" applyAlignment="1">
      <alignment horizontal="left" vertical="center"/>
    </xf>
    <xf numFmtId="0" fontId="18" fillId="2" borderId="55" xfId="0" applyFont="1" applyFill="1" applyBorder="1" applyAlignment="1">
      <alignment horizontal="left" vertical="center"/>
    </xf>
    <xf numFmtId="0" fontId="18" fillId="2" borderId="0" xfId="0" applyFont="1" applyFill="1" applyBorder="1" applyAlignment="1">
      <alignment horizontal="left" vertical="center"/>
    </xf>
    <xf numFmtId="0" fontId="18" fillId="2" borderId="8" xfId="0" applyFont="1" applyFill="1" applyBorder="1" applyAlignment="1">
      <alignment horizontal="left" vertical="center"/>
    </xf>
    <xf numFmtId="0" fontId="18" fillId="2" borderId="19" xfId="0" applyFont="1" applyFill="1" applyBorder="1" applyAlignment="1">
      <alignment horizontal="left" vertical="center"/>
    </xf>
    <xf numFmtId="0" fontId="18" fillId="2" borderId="52" xfId="0" applyFont="1" applyFill="1" applyBorder="1" applyAlignment="1">
      <alignment horizontal="left" vertical="center"/>
    </xf>
    <xf numFmtId="0" fontId="35" fillId="8" borderId="23" xfId="3" applyFont="1" applyFill="1" applyBorder="1" applyAlignment="1">
      <alignment horizontal="center" vertical="center" shrinkToFit="1"/>
    </xf>
    <xf numFmtId="0" fontId="35" fillId="8" borderId="10" xfId="3" applyFont="1" applyFill="1" applyBorder="1" applyAlignment="1">
      <alignment horizontal="center" vertical="center" shrinkToFit="1"/>
    </xf>
    <xf numFmtId="0" fontId="28" fillId="2" borderId="38" xfId="3" applyFont="1" applyFill="1" applyBorder="1" applyAlignment="1">
      <alignment horizontal="center" vertical="center"/>
    </xf>
    <xf numFmtId="0" fontId="28" fillId="2" borderId="23" xfId="3" applyFont="1" applyFill="1" applyBorder="1" applyAlignment="1">
      <alignment horizontal="center" vertical="center"/>
    </xf>
    <xf numFmtId="0" fontId="28" fillId="2" borderId="40" xfId="3" applyFont="1" applyFill="1" applyBorder="1" applyAlignment="1">
      <alignment horizontal="center" vertical="center"/>
    </xf>
    <xf numFmtId="0" fontId="28" fillId="2" borderId="31" xfId="3" applyFont="1" applyFill="1" applyBorder="1" applyAlignment="1">
      <alignment horizontal="center" vertical="center"/>
    </xf>
    <xf numFmtId="176" fontId="38" fillId="8" borderId="23" xfId="3" applyNumberFormat="1" applyFont="1" applyFill="1" applyBorder="1" applyAlignment="1">
      <alignment horizontal="center" vertical="center" shrinkToFit="1"/>
    </xf>
    <xf numFmtId="176" fontId="38" fillId="8" borderId="39" xfId="3" applyNumberFormat="1" applyFont="1" applyFill="1" applyBorder="1" applyAlignment="1">
      <alignment horizontal="center" vertical="center" shrinkToFit="1"/>
    </xf>
    <xf numFmtId="176" fontId="38" fillId="8" borderId="31" xfId="3" applyNumberFormat="1" applyFont="1" applyFill="1" applyBorder="1" applyAlignment="1">
      <alignment horizontal="center" vertical="center" shrinkToFit="1"/>
    </xf>
    <xf numFmtId="176" fontId="38" fillId="8" borderId="37" xfId="3" applyNumberFormat="1" applyFont="1" applyFill="1" applyBorder="1" applyAlignment="1">
      <alignment horizontal="center" vertical="center" shrinkToFit="1"/>
    </xf>
    <xf numFmtId="0" fontId="32" fillId="2" borderId="23" xfId="3" applyFont="1" applyFill="1" applyBorder="1" applyAlignment="1">
      <alignment horizontal="center" vertical="center"/>
    </xf>
    <xf numFmtId="0" fontId="32" fillId="2" borderId="39" xfId="3" applyFont="1" applyFill="1" applyBorder="1" applyAlignment="1">
      <alignment horizontal="center" vertical="center"/>
    </xf>
    <xf numFmtId="0" fontId="32" fillId="2" borderId="0" xfId="3" applyFont="1" applyFill="1" applyAlignment="1">
      <alignment horizontal="center" vertical="center"/>
    </xf>
    <xf numFmtId="0" fontId="32" fillId="2" borderId="1" xfId="3" applyFont="1" applyFill="1" applyBorder="1" applyAlignment="1">
      <alignment horizontal="center" vertical="center"/>
    </xf>
    <xf numFmtId="0" fontId="32" fillId="2" borderId="10" xfId="3" applyFont="1" applyFill="1" applyBorder="1" applyAlignment="1">
      <alignment horizontal="center" vertical="center"/>
    </xf>
    <xf numFmtId="0" fontId="32" fillId="2" borderId="14" xfId="3" applyFont="1" applyFill="1" applyBorder="1" applyAlignment="1">
      <alignment horizontal="center" vertical="center"/>
    </xf>
    <xf numFmtId="0" fontId="18" fillId="2" borderId="54" xfId="0" applyFont="1" applyFill="1" applyBorder="1" applyAlignment="1">
      <alignment horizontal="center" vertical="center"/>
    </xf>
    <xf numFmtId="0" fontId="18" fillId="2" borderId="26"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10" xfId="0" applyFont="1" applyFill="1" applyBorder="1" applyAlignment="1">
      <alignment horizontal="center" vertical="center"/>
    </xf>
    <xf numFmtId="0" fontId="25" fillId="2" borderId="25" xfId="3" applyFont="1" applyFill="1" applyBorder="1" applyAlignment="1">
      <alignment horizontal="left" vertical="center" shrinkToFit="1"/>
    </xf>
    <xf numFmtId="0" fontId="25" fillId="2" borderId="26" xfId="3" applyFont="1" applyFill="1" applyBorder="1" applyAlignment="1">
      <alignment horizontal="left" vertical="center" shrinkToFit="1"/>
    </xf>
    <xf numFmtId="0" fontId="25" fillId="2" borderId="46" xfId="3" applyFont="1" applyFill="1" applyBorder="1" applyAlignment="1">
      <alignment horizontal="left" vertical="center" shrinkToFit="1"/>
    </xf>
    <xf numFmtId="0" fontId="25" fillId="2" borderId="31" xfId="3" applyFont="1" applyFill="1" applyBorder="1" applyAlignment="1">
      <alignment horizontal="left" vertical="center" shrinkToFit="1"/>
    </xf>
    <xf numFmtId="0" fontId="25" fillId="2" borderId="31" xfId="3" applyFont="1" applyFill="1" applyBorder="1" applyAlignment="1">
      <alignment horizontal="center" vertical="center" shrinkToFit="1"/>
    </xf>
    <xf numFmtId="0" fontId="25" fillId="2" borderId="29" xfId="3" applyFont="1" applyFill="1" applyBorder="1" applyAlignment="1">
      <alignment horizontal="center" vertical="center" shrinkToFit="1"/>
    </xf>
    <xf numFmtId="0" fontId="25" fillId="2" borderId="47" xfId="3" applyFont="1" applyFill="1" applyBorder="1" applyAlignment="1">
      <alignment horizontal="center" vertical="center" shrinkToFit="1"/>
    </xf>
    <xf numFmtId="0" fontId="25" fillId="2" borderId="0" xfId="3" applyFont="1" applyFill="1" applyAlignment="1">
      <alignment horizontal="right" vertical="top" shrinkToFit="1"/>
    </xf>
    <xf numFmtId="0" fontId="25" fillId="2" borderId="35" xfId="3" applyFont="1" applyFill="1" applyBorder="1" applyAlignment="1">
      <alignment horizontal="left" vertical="center" shrinkToFit="1"/>
    </xf>
    <xf numFmtId="0" fontId="25" fillId="2" borderId="0" xfId="3" applyFont="1" applyFill="1" applyBorder="1" applyAlignment="1">
      <alignment horizontal="left" vertical="center" shrinkToFit="1"/>
    </xf>
    <xf numFmtId="0" fontId="25" fillId="2" borderId="48" xfId="3" applyFont="1" applyFill="1" applyBorder="1" applyAlignment="1">
      <alignment horizontal="left" vertical="center" shrinkToFit="1"/>
    </xf>
    <xf numFmtId="0" fontId="25" fillId="2" borderId="49" xfId="3" applyFont="1" applyFill="1" applyBorder="1" applyAlignment="1">
      <alignment horizontal="left" vertical="center" shrinkToFit="1"/>
    </xf>
    <xf numFmtId="0" fontId="25" fillId="2" borderId="0" xfId="3" applyFont="1" applyFill="1" applyBorder="1" applyAlignment="1">
      <alignment horizontal="right" vertical="center" shrinkToFit="1"/>
    </xf>
    <xf numFmtId="0" fontId="25" fillId="2" borderId="49" xfId="3" applyFont="1" applyFill="1" applyBorder="1" applyAlignment="1">
      <alignment horizontal="right" vertical="center" shrinkToFit="1"/>
    </xf>
    <xf numFmtId="0" fontId="25" fillId="2" borderId="36" xfId="3" applyFont="1" applyFill="1" applyBorder="1" applyAlignment="1">
      <alignment horizontal="left" vertical="center" shrinkToFit="1"/>
    </xf>
    <xf numFmtId="0" fontId="25" fillId="2" borderId="50" xfId="3" applyFont="1" applyFill="1" applyBorder="1" applyAlignment="1">
      <alignment horizontal="left" vertical="center" shrinkToFit="1"/>
    </xf>
    <xf numFmtId="0" fontId="36" fillId="3" borderId="25" xfId="3" applyFont="1" applyFill="1" applyBorder="1" applyAlignment="1">
      <alignment horizontal="center" vertical="top" wrapText="1"/>
    </xf>
    <xf numFmtId="0" fontId="36" fillId="3" borderId="26" xfId="3" applyFont="1" applyFill="1" applyBorder="1" applyAlignment="1">
      <alignment horizontal="center" vertical="top" wrapText="1"/>
    </xf>
    <xf numFmtId="0" fontId="36" fillId="3" borderId="27" xfId="3" applyFont="1" applyFill="1" applyBorder="1" applyAlignment="1">
      <alignment horizontal="center" vertical="top" wrapText="1"/>
    </xf>
    <xf numFmtId="0" fontId="36" fillId="3" borderId="35" xfId="3" applyFont="1" applyFill="1" applyBorder="1" applyAlignment="1">
      <alignment horizontal="center" vertical="top" wrapText="1"/>
    </xf>
    <xf numFmtId="0" fontId="36" fillId="3" borderId="0" xfId="3" applyFont="1" applyFill="1" applyBorder="1" applyAlignment="1">
      <alignment horizontal="center" vertical="top" wrapText="1"/>
    </xf>
    <xf numFmtId="0" fontId="36" fillId="3" borderId="21" xfId="3" applyFont="1" applyFill="1" applyBorder="1" applyAlignment="1">
      <alignment horizontal="center" vertical="top" wrapText="1"/>
    </xf>
    <xf numFmtId="0" fontId="36" fillId="3" borderId="42" xfId="3" applyFont="1" applyFill="1" applyBorder="1" applyAlignment="1">
      <alignment horizontal="center" vertical="top" wrapText="1"/>
    </xf>
    <xf numFmtId="0" fontId="36" fillId="3" borderId="10" xfId="3" applyFont="1" applyFill="1" applyBorder="1" applyAlignment="1">
      <alignment horizontal="center" vertical="top" wrapText="1"/>
    </xf>
    <xf numFmtId="0" fontId="36" fillId="3" borderId="43" xfId="3" applyFont="1" applyFill="1" applyBorder="1" applyAlignment="1">
      <alignment horizontal="center" vertical="top" wrapText="1"/>
    </xf>
    <xf numFmtId="0" fontId="36" fillId="2" borderId="28" xfId="3" applyFont="1" applyFill="1" applyBorder="1" applyAlignment="1">
      <alignment horizontal="center" vertical="center"/>
    </xf>
    <xf numFmtId="0" fontId="36" fillId="2" borderId="26" xfId="3" applyFont="1" applyFill="1" applyBorder="1" applyAlignment="1">
      <alignment horizontal="center" vertical="center"/>
    </xf>
    <xf numFmtId="0" fontId="36" fillId="2" borderId="29" xfId="3" applyFont="1" applyFill="1" applyBorder="1" applyAlignment="1">
      <alignment horizontal="center" vertical="center"/>
    </xf>
    <xf numFmtId="0" fontId="36" fillId="2" borderId="41" xfId="3" applyFont="1" applyFill="1" applyBorder="1" applyAlignment="1">
      <alignment horizontal="center" vertical="center"/>
    </xf>
    <xf numFmtId="0" fontId="36" fillId="2" borderId="36" xfId="3" applyFont="1" applyFill="1" applyBorder="1" applyAlignment="1">
      <alignment horizontal="center" vertical="center"/>
    </xf>
    <xf numFmtId="0" fontId="36" fillId="2" borderId="44" xfId="3" applyFont="1" applyFill="1" applyBorder="1" applyAlignment="1">
      <alignment horizontal="center" vertical="center"/>
    </xf>
    <xf numFmtId="0" fontId="36" fillId="2" borderId="10" xfId="3" applyFont="1" applyFill="1" applyBorder="1" applyAlignment="1">
      <alignment horizontal="center" vertical="center"/>
    </xf>
    <xf numFmtId="0" fontId="36" fillId="2" borderId="45" xfId="3" applyFont="1" applyFill="1" applyBorder="1" applyAlignment="1">
      <alignment horizontal="center" vertical="center"/>
    </xf>
    <xf numFmtId="0" fontId="32" fillId="8" borderId="23" xfId="3" applyFont="1" applyFill="1" applyBorder="1" applyAlignment="1">
      <alignment horizontal="center" vertical="center"/>
    </xf>
    <xf numFmtId="0" fontId="32" fillId="8" borderId="39" xfId="3" applyFont="1" applyFill="1" applyBorder="1" applyAlignment="1">
      <alignment horizontal="center" vertical="center"/>
    </xf>
    <xf numFmtId="0" fontId="32" fillId="8" borderId="0" xfId="3" applyFont="1" applyFill="1" applyBorder="1" applyAlignment="1">
      <alignment horizontal="center" vertical="center"/>
    </xf>
    <xf numFmtId="0" fontId="32" fillId="8" borderId="1" xfId="3" applyFont="1" applyFill="1" applyBorder="1" applyAlignment="1">
      <alignment horizontal="center" vertical="center"/>
    </xf>
    <xf numFmtId="0" fontId="32" fillId="8" borderId="10" xfId="3" applyFont="1" applyFill="1" applyBorder="1" applyAlignment="1">
      <alignment horizontal="center" vertical="center"/>
    </xf>
    <xf numFmtId="0" fontId="32" fillId="8" borderId="14" xfId="3" applyFont="1" applyFill="1" applyBorder="1" applyAlignment="1">
      <alignment horizontal="center" vertical="center"/>
    </xf>
    <xf numFmtId="0" fontId="39" fillId="2" borderId="7" xfId="3" applyFont="1" applyFill="1" applyBorder="1" applyAlignment="1">
      <alignment horizontal="center" vertical="center" shrinkToFit="1"/>
    </xf>
    <xf numFmtId="0" fontId="39" fillId="2" borderId="0" xfId="3" applyFont="1" applyFill="1" applyAlignment="1">
      <alignment horizontal="center" vertical="center" shrinkToFit="1"/>
    </xf>
    <xf numFmtId="0" fontId="39" fillId="2" borderId="1" xfId="3" applyFont="1" applyFill="1" applyBorder="1" applyAlignment="1">
      <alignment horizontal="center" vertical="center" shrinkToFit="1"/>
    </xf>
    <xf numFmtId="0" fontId="39" fillId="2" borderId="11" xfId="3" applyFont="1" applyFill="1" applyBorder="1" applyAlignment="1">
      <alignment horizontal="center" vertical="center" shrinkToFit="1"/>
    </xf>
    <xf numFmtId="0" fontId="39" fillId="2" borderId="10" xfId="3" applyFont="1" applyFill="1" applyBorder="1" applyAlignment="1">
      <alignment horizontal="center" vertical="center" shrinkToFit="1"/>
    </xf>
    <xf numFmtId="0" fontId="39" fillId="2" borderId="14" xfId="3" applyFont="1" applyFill="1" applyBorder="1" applyAlignment="1">
      <alignment horizontal="center" vertical="center" shrinkToFit="1"/>
    </xf>
    <xf numFmtId="0" fontId="25" fillId="9" borderId="35" xfId="3" applyFont="1" applyFill="1" applyBorder="1" applyAlignment="1">
      <alignment horizontal="center" vertical="center" shrinkToFit="1"/>
    </xf>
    <xf numFmtId="0" fontId="25" fillId="9" borderId="0" xfId="3" applyFont="1" applyFill="1" applyBorder="1" applyAlignment="1">
      <alignment horizontal="center" vertical="center" shrinkToFit="1"/>
    </xf>
    <xf numFmtId="0" fontId="25" fillId="9" borderId="36" xfId="3" applyFont="1" applyFill="1" applyBorder="1" applyAlignment="1">
      <alignment horizontal="center" vertical="center" shrinkToFit="1"/>
    </xf>
    <xf numFmtId="0" fontId="25" fillId="2" borderId="0" xfId="3" applyFont="1" applyFill="1" applyAlignment="1">
      <alignment horizontal="left" shrinkToFit="1"/>
    </xf>
    <xf numFmtId="0" fontId="31" fillId="9" borderId="35" xfId="3" applyFont="1" applyFill="1" applyBorder="1" applyAlignment="1">
      <alignment horizontal="center" vertical="center" shrinkToFit="1"/>
    </xf>
    <xf numFmtId="0" fontId="31" fillId="9" borderId="0" xfId="3" applyFont="1" applyFill="1" applyBorder="1" applyAlignment="1">
      <alignment horizontal="center" vertical="center" shrinkToFit="1"/>
    </xf>
    <xf numFmtId="0" fontId="31" fillId="9" borderId="36" xfId="3" applyFont="1" applyFill="1" applyBorder="1" applyAlignment="1">
      <alignment horizontal="center" vertical="center" shrinkToFit="1"/>
    </xf>
    <xf numFmtId="0" fontId="1" fillId="2" borderId="0" xfId="3" applyFont="1" applyFill="1" applyAlignment="1">
      <alignment horizontal="center" vertical="center"/>
    </xf>
    <xf numFmtId="49" fontId="5" fillId="6" borderId="0" xfId="2" applyNumberFormat="1" applyFont="1" applyFill="1" applyAlignment="1">
      <alignment vertical="center" wrapText="1"/>
    </xf>
    <xf numFmtId="0" fontId="6" fillId="9" borderId="0" xfId="0" applyFont="1" applyFill="1" applyAlignment="1">
      <alignment vertical="center"/>
    </xf>
    <xf numFmtId="0" fontId="36" fillId="3" borderId="25" xfId="0" applyFont="1" applyFill="1" applyBorder="1" applyAlignment="1">
      <alignment horizontal="center" vertical="center"/>
    </xf>
    <xf numFmtId="0" fontId="36" fillId="3" borderId="26" xfId="0" applyFont="1" applyFill="1" applyBorder="1" applyAlignment="1">
      <alignment horizontal="center" vertical="center"/>
    </xf>
    <xf numFmtId="0" fontId="36" fillId="3" borderId="27" xfId="0" applyFont="1" applyFill="1" applyBorder="1" applyAlignment="1">
      <alignment horizontal="center" vertical="center"/>
    </xf>
    <xf numFmtId="0" fontId="36" fillId="3" borderId="35" xfId="0" applyFont="1" applyFill="1" applyBorder="1" applyAlignment="1">
      <alignment horizontal="center" vertical="center"/>
    </xf>
    <xf numFmtId="0" fontId="36" fillId="3" borderId="0" xfId="0" applyFont="1" applyFill="1" applyBorder="1" applyAlignment="1">
      <alignment horizontal="center" vertical="center"/>
    </xf>
    <xf numFmtId="0" fontId="36" fillId="3" borderId="21" xfId="0" applyFont="1" applyFill="1" applyBorder="1" applyAlignment="1">
      <alignment horizontal="center" vertical="center"/>
    </xf>
    <xf numFmtId="0" fontId="36" fillId="3" borderId="18" xfId="0" applyFont="1" applyFill="1" applyBorder="1" applyAlignment="1">
      <alignment horizontal="center" vertical="center"/>
    </xf>
    <xf numFmtId="0" fontId="36" fillId="3" borderId="19" xfId="0" applyFont="1" applyFill="1" applyBorder="1" applyAlignment="1">
      <alignment horizontal="center" vertical="center"/>
    </xf>
    <xf numFmtId="0" fontId="36" fillId="3" borderId="33" xfId="0" applyFont="1" applyFill="1" applyBorder="1" applyAlignment="1">
      <alignment horizontal="center" vertical="center"/>
    </xf>
    <xf numFmtId="0" fontId="36" fillId="0" borderId="26" xfId="0" applyFont="1" applyBorder="1" applyAlignment="1">
      <alignment horizontal="center" vertical="center" shrinkToFit="1"/>
    </xf>
    <xf numFmtId="0" fontId="36" fillId="0" borderId="29" xfId="0" applyFont="1" applyBorder="1" applyAlignment="1">
      <alignment horizontal="center" vertical="center" shrinkToFit="1"/>
    </xf>
    <xf numFmtId="0" fontId="36" fillId="0" borderId="0" xfId="0" applyFont="1" applyBorder="1" applyAlignment="1">
      <alignment horizontal="center" vertical="center" shrinkToFit="1"/>
    </xf>
    <xf numFmtId="0" fontId="36" fillId="0" borderId="36" xfId="0" applyFont="1" applyBorder="1" applyAlignment="1">
      <alignment horizontal="center" vertical="center" shrinkToFit="1"/>
    </xf>
    <xf numFmtId="0" fontId="36" fillId="0" borderId="19" xfId="0" applyFont="1" applyBorder="1" applyAlignment="1">
      <alignment horizontal="center" vertical="center" shrinkToFit="1"/>
    </xf>
    <xf numFmtId="0" fontId="36" fillId="0" borderId="20" xfId="0" applyFont="1" applyBorder="1" applyAlignment="1">
      <alignment horizontal="center" vertical="center" shrinkToFit="1"/>
    </xf>
    <xf numFmtId="0" fontId="37" fillId="8" borderId="38" xfId="3" applyFont="1" applyFill="1" applyBorder="1" applyAlignment="1">
      <alignment horizontal="center" vertical="center"/>
    </xf>
    <xf numFmtId="0" fontId="37" fillId="8" borderId="23" xfId="3" applyFont="1" applyFill="1" applyBorder="1" applyAlignment="1">
      <alignment horizontal="center" vertical="center"/>
    </xf>
    <xf numFmtId="0" fontId="37" fillId="8" borderId="40" xfId="3" applyFont="1" applyFill="1" applyBorder="1" applyAlignment="1">
      <alignment horizontal="center" vertical="center"/>
    </xf>
    <xf numFmtId="0" fontId="37" fillId="8" borderId="31" xfId="3" applyFont="1" applyFill="1" applyBorder="1" applyAlignment="1">
      <alignment horizontal="center" vertical="center"/>
    </xf>
    <xf numFmtId="0" fontId="28" fillId="2" borderId="2" xfId="3" applyFont="1" applyFill="1" applyBorder="1" applyAlignment="1">
      <alignment horizontal="center" vertical="center"/>
    </xf>
    <xf numFmtId="0" fontId="28" fillId="2" borderId="5" xfId="3" applyFont="1" applyFill="1" applyBorder="1" applyAlignment="1">
      <alignment horizontal="center" vertical="center"/>
    </xf>
    <xf numFmtId="0" fontId="28" fillId="2" borderId="6" xfId="3" applyFont="1" applyFill="1" applyBorder="1" applyAlignment="1">
      <alignment horizontal="center" vertical="center"/>
    </xf>
    <xf numFmtId="0" fontId="28" fillId="2" borderId="7" xfId="3" applyFont="1" applyFill="1" applyBorder="1" applyAlignment="1">
      <alignment horizontal="center" vertical="center"/>
    </xf>
    <xf numFmtId="0" fontId="28" fillId="2" borderId="0" xfId="3" applyFont="1" applyFill="1" applyAlignment="1">
      <alignment horizontal="center" vertical="center"/>
    </xf>
    <xf numFmtId="0" fontId="28" fillId="2" borderId="1" xfId="3" applyFont="1" applyFill="1" applyBorder="1" applyAlignment="1">
      <alignment horizontal="center" vertical="center"/>
    </xf>
    <xf numFmtId="0" fontId="6" fillId="4" borderId="0" xfId="0" applyNumberFormat="1" applyFont="1" applyFill="1" applyAlignment="1">
      <alignment vertical="center"/>
    </xf>
    <xf numFmtId="0" fontId="30" fillId="2" borderId="25" xfId="3" applyFont="1" applyFill="1" applyBorder="1" applyAlignment="1">
      <alignment horizontal="center" vertical="center" wrapText="1" shrinkToFit="1"/>
    </xf>
    <xf numFmtId="0" fontId="30" fillId="2" borderId="26" xfId="3" applyFont="1" applyFill="1" applyBorder="1" applyAlignment="1">
      <alignment horizontal="center" vertical="center" wrapText="1" shrinkToFit="1"/>
    </xf>
    <xf numFmtId="0" fontId="30" fillId="2" borderId="29" xfId="3" applyFont="1" applyFill="1" applyBorder="1" applyAlignment="1">
      <alignment horizontal="center" vertical="center" wrapText="1" shrinkToFit="1"/>
    </xf>
    <xf numFmtId="0" fontId="30" fillId="2" borderId="35" xfId="3" applyFont="1" applyFill="1" applyBorder="1" applyAlignment="1">
      <alignment horizontal="center" vertical="center" wrapText="1" shrinkToFit="1"/>
    </xf>
    <xf numFmtId="0" fontId="30" fillId="2" borderId="0" xfId="3" applyFont="1" applyFill="1" applyBorder="1" applyAlignment="1">
      <alignment horizontal="center" vertical="center" wrapText="1" shrinkToFit="1"/>
    </xf>
    <xf numFmtId="0" fontId="30" fillId="2" borderId="36" xfId="3" applyFont="1" applyFill="1" applyBorder="1" applyAlignment="1">
      <alignment horizontal="center" vertical="center" wrapText="1" shrinkToFit="1"/>
    </xf>
    <xf numFmtId="0" fontId="31" fillId="3" borderId="25" xfId="3" applyFont="1" applyFill="1" applyBorder="1" applyAlignment="1">
      <alignment horizontal="center" vertical="center"/>
    </xf>
    <xf numFmtId="0" fontId="31" fillId="3" borderId="26" xfId="3" applyFont="1" applyFill="1" applyBorder="1" applyAlignment="1">
      <alignment horizontal="center" vertical="center"/>
    </xf>
    <xf numFmtId="0" fontId="31" fillId="3" borderId="27" xfId="3" applyFont="1" applyFill="1" applyBorder="1" applyAlignment="1">
      <alignment horizontal="center" vertical="center"/>
    </xf>
    <xf numFmtId="0" fontId="31" fillId="3" borderId="18" xfId="3" applyFont="1" applyFill="1" applyBorder="1" applyAlignment="1">
      <alignment horizontal="center" vertical="center"/>
    </xf>
    <xf numFmtId="0" fontId="31" fillId="3" borderId="19" xfId="3" applyFont="1" applyFill="1" applyBorder="1" applyAlignment="1">
      <alignment horizontal="center" vertical="center"/>
    </xf>
    <xf numFmtId="0" fontId="31" fillId="3" borderId="33" xfId="3" applyFont="1" applyFill="1" applyBorder="1" applyAlignment="1">
      <alignment horizontal="center" vertical="center"/>
    </xf>
    <xf numFmtId="0" fontId="31" fillId="3" borderId="28" xfId="3" applyFont="1" applyFill="1" applyBorder="1" applyAlignment="1">
      <alignment horizontal="center" vertical="center"/>
    </xf>
    <xf numFmtId="0" fontId="31" fillId="3" borderId="34" xfId="3" applyFont="1" applyFill="1" applyBorder="1" applyAlignment="1">
      <alignment horizontal="center" vertical="center"/>
    </xf>
    <xf numFmtId="0" fontId="32" fillId="8" borderId="26" xfId="3" applyFont="1" applyFill="1" applyBorder="1" applyAlignment="1">
      <alignment horizontal="center" shrinkToFit="1"/>
    </xf>
    <xf numFmtId="0" fontId="32" fillId="8" borderId="19" xfId="3" applyFont="1" applyFill="1" applyBorder="1" applyAlignment="1">
      <alignment horizontal="center" shrinkToFit="1"/>
    </xf>
    <xf numFmtId="0" fontId="33" fillId="3" borderId="26" xfId="3" applyFont="1" applyFill="1" applyBorder="1" applyAlignment="1">
      <alignment horizontal="center" vertical="center" shrinkToFit="1"/>
    </xf>
    <xf numFmtId="0" fontId="33" fillId="3" borderId="19" xfId="3" applyFont="1" applyFill="1" applyBorder="1" applyAlignment="1">
      <alignment horizontal="center" vertical="center" shrinkToFit="1"/>
    </xf>
    <xf numFmtId="0" fontId="33" fillId="3" borderId="29" xfId="3" applyFont="1" applyFill="1" applyBorder="1" applyAlignment="1">
      <alignment horizontal="center" vertical="center" shrinkToFit="1"/>
    </xf>
    <xf numFmtId="0" fontId="33" fillId="3" borderId="20" xfId="3" applyFont="1" applyFill="1" applyBorder="1" applyAlignment="1">
      <alignment horizontal="center" vertical="center" shrinkToFit="1"/>
    </xf>
    <xf numFmtId="0" fontId="5" fillId="6" borderId="0" xfId="2" applyFont="1" applyFill="1" applyAlignment="1">
      <alignment vertical="center" wrapText="1"/>
    </xf>
    <xf numFmtId="0" fontId="27" fillId="7" borderId="15" xfId="3" applyFont="1" applyFill="1" applyBorder="1" applyAlignment="1">
      <alignment horizontal="center" vertical="center"/>
    </xf>
    <xf numFmtId="0" fontId="27" fillId="7" borderId="16" xfId="3" applyFont="1" applyFill="1" applyBorder="1" applyAlignment="1">
      <alignment horizontal="center" vertical="center"/>
    </xf>
    <xf numFmtId="0" fontId="27" fillId="7" borderId="17" xfId="3" applyFont="1" applyFill="1" applyBorder="1" applyAlignment="1">
      <alignment horizontal="center" vertical="center"/>
    </xf>
    <xf numFmtId="0" fontId="27" fillId="7" borderId="18" xfId="3" applyFont="1" applyFill="1" applyBorder="1" applyAlignment="1">
      <alignment horizontal="center" vertical="center"/>
    </xf>
    <xf numFmtId="0" fontId="27" fillId="7" borderId="19" xfId="3" applyFont="1" applyFill="1" applyBorder="1" applyAlignment="1">
      <alignment horizontal="center" vertical="center"/>
    </xf>
    <xf numFmtId="0" fontId="27" fillId="7" borderId="20" xfId="3" applyFont="1" applyFill="1" applyBorder="1" applyAlignment="1">
      <alignment horizontal="center" vertical="center"/>
    </xf>
    <xf numFmtId="0" fontId="29" fillId="2" borderId="2" xfId="3" applyFont="1" applyFill="1" applyBorder="1" applyAlignment="1">
      <alignment horizontal="center" vertical="top"/>
    </xf>
    <xf numFmtId="0" fontId="29" fillId="2" borderId="5" xfId="3" applyFont="1" applyFill="1" applyBorder="1" applyAlignment="1">
      <alignment horizontal="center" vertical="top"/>
    </xf>
    <xf numFmtId="0" fontId="29" fillId="2" borderId="7" xfId="3" applyFont="1" applyFill="1" applyBorder="1" applyAlignment="1">
      <alignment horizontal="center" vertical="top"/>
    </xf>
    <xf numFmtId="0" fontId="29" fillId="2" borderId="0" xfId="3" applyFont="1" applyFill="1" applyAlignment="1">
      <alignment horizontal="center" vertical="top"/>
    </xf>
    <xf numFmtId="0" fontId="30" fillId="8" borderId="0" xfId="3" applyFont="1" applyFill="1" applyBorder="1" applyAlignment="1">
      <alignment horizontal="center" vertical="center"/>
    </xf>
    <xf numFmtId="0" fontId="30" fillId="8" borderId="21" xfId="3" applyFont="1" applyFill="1" applyBorder="1" applyAlignment="1">
      <alignment horizontal="center" vertical="center"/>
    </xf>
    <xf numFmtId="179" fontId="21" fillId="8" borderId="22" xfId="3" applyNumberFormat="1" applyFont="1" applyFill="1" applyBorder="1" applyAlignment="1">
      <alignment horizontal="center" vertical="center"/>
    </xf>
    <xf numFmtId="179" fontId="21" fillId="8" borderId="23" xfId="3" applyNumberFormat="1" applyFont="1" applyFill="1" applyBorder="1" applyAlignment="1">
      <alignment horizontal="center" vertical="center"/>
    </xf>
    <xf numFmtId="179" fontId="21" fillId="8" borderId="24" xfId="3" applyNumberFormat="1" applyFont="1" applyFill="1" applyBorder="1" applyAlignment="1">
      <alignment horizontal="center" vertical="center"/>
    </xf>
    <xf numFmtId="179" fontId="21" fillId="8" borderId="30" xfId="3" applyNumberFormat="1" applyFont="1" applyFill="1" applyBorder="1" applyAlignment="1">
      <alignment horizontal="center" vertical="center"/>
    </xf>
    <xf numFmtId="179" fontId="21" fillId="8" borderId="31" xfId="3" applyNumberFormat="1" applyFont="1" applyFill="1" applyBorder="1" applyAlignment="1">
      <alignment horizontal="center" vertical="center"/>
    </xf>
    <xf numFmtId="179" fontId="21" fillId="8" borderId="32" xfId="3" applyNumberFormat="1" applyFont="1" applyFill="1" applyBorder="1" applyAlignment="1">
      <alignment horizontal="center" vertical="center"/>
    </xf>
    <xf numFmtId="0" fontId="20" fillId="2" borderId="0" xfId="1" applyFont="1" applyFill="1" applyAlignment="1">
      <alignment horizontal="center" vertical="center"/>
    </xf>
    <xf numFmtId="0" fontId="18" fillId="3" borderId="2" xfId="1" applyFont="1" applyFill="1" applyBorder="1" applyAlignment="1">
      <alignment horizontal="center" vertical="center" textRotation="255" shrinkToFit="1"/>
    </xf>
    <xf numFmtId="0" fontId="18" fillId="3" borderId="3" xfId="1" applyFont="1" applyFill="1" applyBorder="1" applyAlignment="1">
      <alignment horizontal="center" vertical="center" textRotation="255" shrinkToFit="1"/>
    </xf>
    <xf numFmtId="0" fontId="18" fillId="3" borderId="7" xfId="1" applyFont="1" applyFill="1" applyBorder="1" applyAlignment="1">
      <alignment horizontal="center" vertical="center" textRotation="255" shrinkToFit="1"/>
    </xf>
    <xf numFmtId="0" fontId="18" fillId="3" borderId="8" xfId="1" applyFont="1" applyFill="1" applyBorder="1" applyAlignment="1">
      <alignment horizontal="center" vertical="center" textRotation="255" shrinkToFit="1"/>
    </xf>
    <xf numFmtId="0" fontId="18" fillId="3" borderId="11" xfId="1" applyFont="1" applyFill="1" applyBorder="1" applyAlignment="1">
      <alignment horizontal="center" vertical="center" textRotation="255" shrinkToFit="1"/>
    </xf>
    <xf numFmtId="0" fontId="18" fillId="3" borderId="12" xfId="1" applyFont="1" applyFill="1" applyBorder="1" applyAlignment="1">
      <alignment horizontal="center" vertical="center" textRotation="255" shrinkToFit="1"/>
    </xf>
    <xf numFmtId="0" fontId="19" fillId="2" borderId="5" xfId="1" applyFont="1" applyFill="1" applyBorder="1" applyAlignment="1">
      <alignment horizontal="center" vertical="center"/>
    </xf>
    <xf numFmtId="0" fontId="19" fillId="2" borderId="0" xfId="1" applyFont="1" applyFill="1" applyAlignment="1">
      <alignment horizontal="center" vertical="center"/>
    </xf>
    <xf numFmtId="0" fontId="19" fillId="2" borderId="10" xfId="1" applyFont="1" applyFill="1" applyBorder="1" applyAlignment="1">
      <alignment horizontal="center" vertical="center"/>
    </xf>
    <xf numFmtId="0" fontId="4" fillId="4" borderId="0" xfId="0" applyFont="1" applyFill="1" applyAlignment="1">
      <alignment horizontal="right" vertical="center"/>
    </xf>
    <xf numFmtId="49" fontId="4" fillId="5" borderId="0" xfId="0" applyNumberFormat="1" applyFont="1" applyFill="1" applyAlignment="1">
      <alignment vertical="center"/>
    </xf>
    <xf numFmtId="0" fontId="18" fillId="2" borderId="0" xfId="1" applyFont="1" applyFill="1" applyAlignment="1">
      <alignment horizontal="center" vertical="center"/>
    </xf>
    <xf numFmtId="0" fontId="18" fillId="2" borderId="1" xfId="1" applyFont="1" applyFill="1" applyBorder="1" applyAlignment="1">
      <alignment horizontal="center" vertical="center"/>
    </xf>
    <xf numFmtId="0" fontId="18" fillId="2" borderId="10" xfId="1" applyFont="1" applyFill="1" applyBorder="1" applyAlignment="1">
      <alignment horizontal="center" vertical="center"/>
    </xf>
    <xf numFmtId="0" fontId="18" fillId="2" borderId="14" xfId="1" applyFont="1" applyFill="1" applyBorder="1" applyAlignment="1">
      <alignment horizontal="center" vertical="center"/>
    </xf>
    <xf numFmtId="0" fontId="23" fillId="2" borderId="0" xfId="1" applyFont="1" applyFill="1" applyAlignment="1">
      <alignment horizontal="center" vertical="center" shrinkToFit="1"/>
    </xf>
    <xf numFmtId="0" fontId="22" fillId="2" borderId="0" xfId="1" applyFont="1" applyFill="1" applyAlignment="1">
      <alignment horizontal="center" vertical="center" shrinkToFit="1"/>
    </xf>
    <xf numFmtId="0" fontId="0" fillId="9" borderId="0" xfId="3" applyFont="1" applyFill="1" applyAlignment="1">
      <alignment horizontal="left" vertical="center"/>
    </xf>
    <xf numFmtId="0" fontId="1" fillId="9" borderId="0" xfId="3" applyFill="1" applyAlignment="1">
      <alignment horizontal="left" vertical="center"/>
    </xf>
    <xf numFmtId="0" fontId="33" fillId="2" borderId="0" xfId="0" applyFont="1" applyFill="1" applyAlignment="1">
      <alignment horizontal="right" vertical="center"/>
    </xf>
    <xf numFmtId="0" fontId="18" fillId="2" borderId="0" xfId="0" applyFont="1" applyFill="1" applyAlignment="1">
      <alignment horizontal="right" vertical="top"/>
    </xf>
  </cellXfs>
  <cellStyles count="6">
    <cellStyle name="桁区切り" xfId="5" builtinId="6"/>
    <cellStyle name="桁区切り 2 3" xfId="4" xr:uid="{00000000-0005-0000-0000-000001000000}"/>
    <cellStyle name="標準" xfId="0" builtinId="0"/>
    <cellStyle name="標準 2 2 2" xfId="1" xr:uid="{00000000-0005-0000-0000-000003000000}"/>
    <cellStyle name="標準_18歳暮案内文" xfId="2" xr:uid="{00000000-0005-0000-0000-000004000000}"/>
    <cellStyle name="標準_一般申込書ベース"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12700</xdr:colOff>
      <xdr:row>118</xdr:row>
      <xdr:rowOff>114300</xdr:rowOff>
    </xdr:from>
    <xdr:to>
      <xdr:col>84</xdr:col>
      <xdr:colOff>25400</xdr:colOff>
      <xdr:row>127</xdr:row>
      <xdr:rowOff>123640</xdr:rowOff>
    </xdr:to>
    <xdr:pic>
      <xdr:nvPicPr>
        <xdr:cNvPr id="35" name="図 34">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700" y="16624300"/>
          <a:ext cx="10172700" cy="1266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41275</xdr:colOff>
      <xdr:row>1</xdr:row>
      <xdr:rowOff>41275</xdr:rowOff>
    </xdr:from>
    <xdr:to>
      <xdr:col>13</xdr:col>
      <xdr:colOff>79375</xdr:colOff>
      <xdr:row>7</xdr:row>
      <xdr:rowOff>41275</xdr:rowOff>
    </xdr:to>
    <xdr:pic>
      <xdr:nvPicPr>
        <xdr:cNvPr id="2" name="Picture 4" descr="丸大食品 [更新済み]">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12750" y="174625"/>
          <a:ext cx="1276350" cy="800100"/>
        </a:xfrm>
        <a:prstGeom prst="rect">
          <a:avLst/>
        </a:prstGeom>
        <a:noFill/>
        <a:ln w="9252">
          <a:noFill/>
          <a:miter lim="800000"/>
          <a:headEnd/>
          <a:tailEnd/>
        </a:ln>
      </xdr:spPr>
    </xdr:pic>
    <xdr:clientData/>
  </xdr:twoCellAnchor>
  <xdr:twoCellAnchor>
    <xdr:from>
      <xdr:col>71</xdr:col>
      <xdr:colOff>53975</xdr:colOff>
      <xdr:row>1</xdr:row>
      <xdr:rowOff>12700</xdr:rowOff>
    </xdr:from>
    <xdr:to>
      <xdr:col>72</xdr:col>
      <xdr:colOff>69850</xdr:colOff>
      <xdr:row>2</xdr:row>
      <xdr:rowOff>120650</xdr:rowOff>
    </xdr:to>
    <xdr:sp macro="" textlink="">
      <xdr:nvSpPr>
        <xdr:cNvPr id="3" name="上矢印 3">
          <a:extLst>
            <a:ext uri="{FF2B5EF4-FFF2-40B4-BE49-F238E27FC236}">
              <a16:creationId xmlns:a16="http://schemas.microsoft.com/office/drawing/2014/main" id="{00000000-0008-0000-0000-000003000000}"/>
            </a:ext>
          </a:extLst>
        </xdr:cNvPr>
        <xdr:cNvSpPr/>
      </xdr:nvSpPr>
      <xdr:spPr>
        <a:xfrm>
          <a:off x="8845550" y="146050"/>
          <a:ext cx="139700" cy="241300"/>
        </a:xfrm>
        <a:prstGeom prst="upArrow">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78</xdr:col>
      <xdr:colOff>69850</xdr:colOff>
      <xdr:row>1</xdr:row>
      <xdr:rowOff>12700</xdr:rowOff>
    </xdr:from>
    <xdr:to>
      <xdr:col>79</xdr:col>
      <xdr:colOff>85725</xdr:colOff>
      <xdr:row>2</xdr:row>
      <xdr:rowOff>120650</xdr:rowOff>
    </xdr:to>
    <xdr:sp macro="" textlink="">
      <xdr:nvSpPr>
        <xdr:cNvPr id="4" name="上矢印 4">
          <a:extLst>
            <a:ext uri="{FF2B5EF4-FFF2-40B4-BE49-F238E27FC236}">
              <a16:creationId xmlns:a16="http://schemas.microsoft.com/office/drawing/2014/main" id="{00000000-0008-0000-0000-000004000000}"/>
            </a:ext>
          </a:extLst>
        </xdr:cNvPr>
        <xdr:cNvSpPr/>
      </xdr:nvSpPr>
      <xdr:spPr>
        <a:xfrm>
          <a:off x="9728200" y="146050"/>
          <a:ext cx="139700" cy="241300"/>
        </a:xfrm>
        <a:prstGeom prst="upArrow">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35</xdr:col>
      <xdr:colOff>25400</xdr:colOff>
      <xdr:row>114</xdr:row>
      <xdr:rowOff>85725</xdr:rowOff>
    </xdr:from>
    <xdr:to>
      <xdr:col>37</xdr:col>
      <xdr:colOff>25400</xdr:colOff>
      <xdr:row>115</xdr:row>
      <xdr:rowOff>76200</xdr:rowOff>
    </xdr:to>
    <xdr:sp macro="" textlink="">
      <xdr:nvSpPr>
        <xdr:cNvPr id="5" name="AutoShape 2">
          <a:extLst>
            <a:ext uri="{FF2B5EF4-FFF2-40B4-BE49-F238E27FC236}">
              <a16:creationId xmlns:a16="http://schemas.microsoft.com/office/drawing/2014/main" id="{00000000-0008-0000-0000-000005000000}"/>
            </a:ext>
          </a:extLst>
        </xdr:cNvPr>
        <xdr:cNvSpPr>
          <a:spLocks noChangeArrowheads="1"/>
        </xdr:cNvSpPr>
      </xdr:nvSpPr>
      <xdr:spPr bwMode="auto">
        <a:xfrm>
          <a:off x="4359275" y="15325725"/>
          <a:ext cx="247650" cy="123825"/>
        </a:xfrm>
        <a:prstGeom prst="rightArrow">
          <a:avLst>
            <a:gd name="adj1" fmla="val 50000"/>
            <a:gd name="adj2" fmla="val 50000"/>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85</xdr:col>
          <xdr:colOff>95250</xdr:colOff>
          <xdr:row>36</xdr:row>
          <xdr:rowOff>66675</xdr:rowOff>
        </xdr:from>
        <xdr:to>
          <xdr:col>87</xdr:col>
          <xdr:colOff>104775</xdr:colOff>
          <xdr:row>38</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85725</xdr:colOff>
          <xdr:row>38</xdr:row>
          <xdr:rowOff>76200</xdr:rowOff>
        </xdr:from>
        <xdr:to>
          <xdr:col>87</xdr:col>
          <xdr:colOff>85725</xdr:colOff>
          <xdr:row>40</xdr:row>
          <xdr:rowOff>66675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95250</xdr:colOff>
          <xdr:row>40</xdr:row>
          <xdr:rowOff>76200</xdr:rowOff>
        </xdr:from>
        <xdr:to>
          <xdr:col>87</xdr:col>
          <xdr:colOff>104775</xdr:colOff>
          <xdr:row>42</xdr:row>
          <xdr:rowOff>66675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85725</xdr:colOff>
          <xdr:row>42</xdr:row>
          <xdr:rowOff>66675</xdr:rowOff>
        </xdr:from>
        <xdr:to>
          <xdr:col>87</xdr:col>
          <xdr:colOff>85725</xdr:colOff>
          <xdr:row>44</xdr:row>
          <xdr:rowOff>47625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95250</xdr:colOff>
          <xdr:row>52</xdr:row>
          <xdr:rowOff>66675</xdr:rowOff>
        </xdr:from>
        <xdr:to>
          <xdr:col>87</xdr:col>
          <xdr:colOff>104775</xdr:colOff>
          <xdr:row>54</xdr:row>
          <xdr:rowOff>47625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85725</xdr:colOff>
          <xdr:row>54</xdr:row>
          <xdr:rowOff>76200</xdr:rowOff>
        </xdr:from>
        <xdr:to>
          <xdr:col>87</xdr:col>
          <xdr:colOff>85725</xdr:colOff>
          <xdr:row>56</xdr:row>
          <xdr:rowOff>66675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95250</xdr:colOff>
          <xdr:row>56</xdr:row>
          <xdr:rowOff>66675</xdr:rowOff>
        </xdr:from>
        <xdr:to>
          <xdr:col>87</xdr:col>
          <xdr:colOff>104775</xdr:colOff>
          <xdr:row>58</xdr:row>
          <xdr:rowOff>47625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85725</xdr:colOff>
          <xdr:row>58</xdr:row>
          <xdr:rowOff>66675</xdr:rowOff>
        </xdr:from>
        <xdr:to>
          <xdr:col>87</xdr:col>
          <xdr:colOff>85725</xdr:colOff>
          <xdr:row>60</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95250</xdr:colOff>
          <xdr:row>68</xdr:row>
          <xdr:rowOff>66675</xdr:rowOff>
        </xdr:from>
        <xdr:to>
          <xdr:col>87</xdr:col>
          <xdr:colOff>104775</xdr:colOff>
          <xdr:row>70</xdr:row>
          <xdr:rowOff>47625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85725</xdr:colOff>
          <xdr:row>70</xdr:row>
          <xdr:rowOff>76200</xdr:rowOff>
        </xdr:from>
        <xdr:to>
          <xdr:col>87</xdr:col>
          <xdr:colOff>85725</xdr:colOff>
          <xdr:row>72</xdr:row>
          <xdr:rowOff>66675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95250</xdr:colOff>
          <xdr:row>72</xdr:row>
          <xdr:rowOff>66675</xdr:rowOff>
        </xdr:from>
        <xdr:to>
          <xdr:col>87</xdr:col>
          <xdr:colOff>104775</xdr:colOff>
          <xdr:row>74</xdr:row>
          <xdr:rowOff>47625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85725</xdr:colOff>
          <xdr:row>74</xdr:row>
          <xdr:rowOff>66675</xdr:rowOff>
        </xdr:from>
        <xdr:to>
          <xdr:col>87</xdr:col>
          <xdr:colOff>85725</xdr:colOff>
          <xdr:row>76</xdr:row>
          <xdr:rowOff>47625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95250</xdr:colOff>
          <xdr:row>84</xdr:row>
          <xdr:rowOff>66675</xdr:rowOff>
        </xdr:from>
        <xdr:to>
          <xdr:col>87</xdr:col>
          <xdr:colOff>104775</xdr:colOff>
          <xdr:row>86</xdr:row>
          <xdr:rowOff>47625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85725</xdr:colOff>
          <xdr:row>86</xdr:row>
          <xdr:rowOff>76200</xdr:rowOff>
        </xdr:from>
        <xdr:to>
          <xdr:col>87</xdr:col>
          <xdr:colOff>85725</xdr:colOff>
          <xdr:row>88</xdr:row>
          <xdr:rowOff>66675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95250</xdr:colOff>
          <xdr:row>88</xdr:row>
          <xdr:rowOff>66675</xdr:rowOff>
        </xdr:from>
        <xdr:to>
          <xdr:col>87</xdr:col>
          <xdr:colOff>104775</xdr:colOff>
          <xdr:row>90</xdr:row>
          <xdr:rowOff>47625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85725</xdr:colOff>
          <xdr:row>90</xdr:row>
          <xdr:rowOff>66675</xdr:rowOff>
        </xdr:from>
        <xdr:to>
          <xdr:col>87</xdr:col>
          <xdr:colOff>85725</xdr:colOff>
          <xdr:row>92</xdr:row>
          <xdr:rowOff>47625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95250</xdr:colOff>
          <xdr:row>100</xdr:row>
          <xdr:rowOff>66675</xdr:rowOff>
        </xdr:from>
        <xdr:to>
          <xdr:col>87</xdr:col>
          <xdr:colOff>104775</xdr:colOff>
          <xdr:row>102</xdr:row>
          <xdr:rowOff>47625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85725</xdr:colOff>
          <xdr:row>102</xdr:row>
          <xdr:rowOff>76200</xdr:rowOff>
        </xdr:from>
        <xdr:to>
          <xdr:col>87</xdr:col>
          <xdr:colOff>85725</xdr:colOff>
          <xdr:row>104</xdr:row>
          <xdr:rowOff>66675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95250</xdr:colOff>
          <xdr:row>104</xdr:row>
          <xdr:rowOff>66675</xdr:rowOff>
        </xdr:from>
        <xdr:to>
          <xdr:col>87</xdr:col>
          <xdr:colOff>104775</xdr:colOff>
          <xdr:row>106</xdr:row>
          <xdr:rowOff>47625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85725</xdr:colOff>
          <xdr:row>106</xdr:row>
          <xdr:rowOff>66675</xdr:rowOff>
        </xdr:from>
        <xdr:to>
          <xdr:col>87</xdr:col>
          <xdr:colOff>85725</xdr:colOff>
          <xdr:row>108</xdr:row>
          <xdr:rowOff>47625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28</xdr:row>
          <xdr:rowOff>38100</xdr:rowOff>
        </xdr:from>
        <xdr:to>
          <xdr:col>9</xdr:col>
          <xdr:colOff>47625</xdr:colOff>
          <xdr:row>29</xdr:row>
          <xdr:rowOff>104775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30</xdr:row>
          <xdr:rowOff>66675</xdr:rowOff>
        </xdr:from>
        <xdr:to>
          <xdr:col>9</xdr:col>
          <xdr:colOff>28575</xdr:colOff>
          <xdr:row>31</xdr:row>
          <xdr:rowOff>66675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30</xdr:row>
          <xdr:rowOff>76200</xdr:rowOff>
        </xdr:from>
        <xdr:to>
          <xdr:col>14</xdr:col>
          <xdr:colOff>66675</xdr:colOff>
          <xdr:row>31</xdr:row>
          <xdr:rowOff>76200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30</xdr:row>
          <xdr:rowOff>76200</xdr:rowOff>
        </xdr:from>
        <xdr:to>
          <xdr:col>19</xdr:col>
          <xdr:colOff>47625</xdr:colOff>
          <xdr:row>31</xdr:row>
          <xdr:rowOff>76200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115</xdr:row>
          <xdr:rowOff>66675</xdr:rowOff>
        </xdr:from>
        <xdr:to>
          <xdr:col>57</xdr:col>
          <xdr:colOff>104775</xdr:colOff>
          <xdr:row>116</xdr:row>
          <xdr:rowOff>66675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123825</xdr:colOff>
          <xdr:row>115</xdr:row>
          <xdr:rowOff>66675</xdr:rowOff>
        </xdr:from>
        <xdr:to>
          <xdr:col>66</xdr:col>
          <xdr:colOff>104775</xdr:colOff>
          <xdr:row>116</xdr:row>
          <xdr:rowOff>66675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domino1.marudai.co.jp/windows/TEMP/&#20282;&#26360;&#2140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伺書原A"/>
    </sheetNames>
    <definedNames>
      <definedName name="伺CLEAR1"/>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99FF"/>
  </sheetPr>
  <dimension ref="A1:CX122"/>
  <sheetViews>
    <sheetView tabSelected="1" topLeftCell="A25" zoomScale="75" zoomScaleNormal="75" workbookViewId="0">
      <selection activeCell="CZ36" sqref="CZ36"/>
    </sheetView>
  </sheetViews>
  <sheetFormatPr defaultRowHeight="10.5" customHeight="1" outlineLevelCol="1" x14ac:dyDescent="0.15"/>
  <cols>
    <col min="1" max="88" width="1.625" style="43" customWidth="1"/>
    <col min="89" max="89" width="3.5" style="3" customWidth="1"/>
    <col min="90" max="92" width="3.375" style="3" customWidth="1"/>
    <col min="93" max="93" width="2.875" style="3" customWidth="1"/>
    <col min="94" max="94" width="11.25" style="3" hidden="1" customWidth="1" outlineLevel="1"/>
    <col min="95" max="95" width="14.25" style="3" hidden="1" customWidth="1" outlineLevel="1"/>
    <col min="96" max="97" width="13.375" style="13" hidden="1" customWidth="1" outlineLevel="1"/>
    <col min="98" max="98" width="12.375" style="3" hidden="1" customWidth="1" outlineLevel="1"/>
    <col min="99" max="99" width="11.375" style="3" hidden="1" customWidth="1" outlineLevel="1"/>
    <col min="100" max="100" width="9" style="12" hidden="1" customWidth="1" outlineLevel="1"/>
    <col min="101" max="101" width="9" style="3" hidden="1" customWidth="1" outlineLevel="1"/>
    <col min="102" max="102" width="9" style="3" collapsed="1"/>
    <col min="103" max="16384" width="9" style="3"/>
  </cols>
  <sheetData>
    <row r="1" spans="1:100" s="1" customFormat="1" ht="10.5" customHeight="1" x14ac:dyDescent="0.1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R1" s="10"/>
      <c r="CS1" s="10"/>
      <c r="CV1" s="11"/>
    </row>
    <row r="2" spans="1:100" s="1" customFormat="1" ht="10.5" customHeight="1" thickBot="1" x14ac:dyDescent="0.2">
      <c r="A2" s="18"/>
      <c r="B2" s="18"/>
      <c r="C2" s="18"/>
      <c r="D2" s="18"/>
      <c r="E2" s="18"/>
      <c r="F2" s="18"/>
      <c r="G2" s="18"/>
      <c r="H2" s="18"/>
      <c r="I2" s="19"/>
      <c r="J2" s="19"/>
      <c r="K2" s="19"/>
      <c r="L2" s="19"/>
      <c r="M2" s="19"/>
      <c r="N2" s="407" t="s">
        <v>0</v>
      </c>
      <c r="O2" s="407"/>
      <c r="P2" s="407"/>
      <c r="Q2" s="407"/>
      <c r="R2" s="407"/>
      <c r="S2" s="407"/>
      <c r="T2" s="407"/>
      <c r="U2" s="407"/>
      <c r="V2" s="407"/>
      <c r="W2" s="407"/>
      <c r="X2" s="407"/>
      <c r="Y2" s="407"/>
      <c r="Z2" s="407"/>
      <c r="AA2" s="407"/>
      <c r="AB2" s="407"/>
      <c r="AC2" s="407"/>
      <c r="AD2" s="407"/>
      <c r="AE2" s="407"/>
      <c r="AF2" s="407"/>
      <c r="AG2" s="407"/>
      <c r="AH2" s="407"/>
      <c r="AI2" s="407"/>
      <c r="AJ2" s="407"/>
      <c r="AK2" s="407"/>
      <c r="AL2" s="407"/>
      <c r="AM2" s="407"/>
      <c r="AN2" s="407"/>
      <c r="AO2" s="407"/>
      <c r="AP2" s="407"/>
      <c r="AQ2" s="407"/>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R2" s="10"/>
      <c r="CS2" s="10"/>
      <c r="CV2" s="11"/>
    </row>
    <row r="3" spans="1:100" s="1" customFormat="1" ht="10.5" customHeight="1" x14ac:dyDescent="0.15">
      <c r="A3" s="18"/>
      <c r="B3" s="20"/>
      <c r="C3" s="20"/>
      <c r="D3" s="20"/>
      <c r="E3" s="20"/>
      <c r="F3" s="20"/>
      <c r="G3" s="20"/>
      <c r="H3" s="19"/>
      <c r="I3" s="19"/>
      <c r="J3" s="19"/>
      <c r="K3" s="19"/>
      <c r="L3" s="19"/>
      <c r="M3" s="19"/>
      <c r="N3" s="407"/>
      <c r="O3" s="407"/>
      <c r="P3" s="407"/>
      <c r="Q3" s="407"/>
      <c r="R3" s="407"/>
      <c r="S3" s="407"/>
      <c r="T3" s="407"/>
      <c r="U3" s="407"/>
      <c r="V3" s="407"/>
      <c r="W3" s="407"/>
      <c r="X3" s="407"/>
      <c r="Y3" s="407"/>
      <c r="Z3" s="407"/>
      <c r="AA3" s="407"/>
      <c r="AB3" s="407"/>
      <c r="AC3" s="407"/>
      <c r="AD3" s="407"/>
      <c r="AE3" s="407"/>
      <c r="AF3" s="407"/>
      <c r="AG3" s="407"/>
      <c r="AH3" s="407"/>
      <c r="AI3" s="407"/>
      <c r="AJ3" s="407"/>
      <c r="AK3" s="407"/>
      <c r="AL3" s="407"/>
      <c r="AM3" s="407"/>
      <c r="AN3" s="407"/>
      <c r="AO3" s="407"/>
      <c r="AP3" s="407"/>
      <c r="AQ3" s="407"/>
      <c r="AR3" s="18"/>
      <c r="AS3" s="21"/>
      <c r="AT3" s="408" t="s">
        <v>1</v>
      </c>
      <c r="AU3" s="409"/>
      <c r="AV3" s="22"/>
      <c r="AW3" s="414"/>
      <c r="AX3" s="414"/>
      <c r="AY3" s="414"/>
      <c r="AZ3" s="414"/>
      <c r="BA3" s="414"/>
      <c r="BB3" s="414"/>
      <c r="BC3" s="23"/>
      <c r="BD3" s="24"/>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R3" s="10"/>
      <c r="CS3" s="10"/>
      <c r="CV3" s="11"/>
    </row>
    <row r="4" spans="1:100" s="1" customFormat="1" ht="10.5" customHeight="1" x14ac:dyDescent="0.15">
      <c r="A4" s="18"/>
      <c r="B4" s="20"/>
      <c r="C4" s="25"/>
      <c r="D4" s="20"/>
      <c r="E4" s="20"/>
      <c r="F4" s="20"/>
      <c r="G4" s="20"/>
      <c r="H4" s="19"/>
      <c r="I4" s="19"/>
      <c r="J4" s="19"/>
      <c r="K4" s="19"/>
      <c r="L4" s="19"/>
      <c r="M4" s="19"/>
      <c r="N4" s="407"/>
      <c r="O4" s="407"/>
      <c r="P4" s="407"/>
      <c r="Q4" s="407"/>
      <c r="R4" s="407"/>
      <c r="S4" s="407"/>
      <c r="T4" s="407"/>
      <c r="U4" s="407"/>
      <c r="V4" s="407"/>
      <c r="W4" s="407"/>
      <c r="X4" s="407"/>
      <c r="Y4" s="407"/>
      <c r="Z4" s="407"/>
      <c r="AA4" s="407"/>
      <c r="AB4" s="407"/>
      <c r="AC4" s="407"/>
      <c r="AD4" s="407"/>
      <c r="AE4" s="407"/>
      <c r="AF4" s="407"/>
      <c r="AG4" s="407"/>
      <c r="AH4" s="407"/>
      <c r="AI4" s="407"/>
      <c r="AJ4" s="407"/>
      <c r="AK4" s="407"/>
      <c r="AL4" s="407"/>
      <c r="AM4" s="407"/>
      <c r="AN4" s="407"/>
      <c r="AO4" s="407"/>
      <c r="AP4" s="407"/>
      <c r="AQ4" s="407"/>
      <c r="AR4" s="18"/>
      <c r="AS4" s="21"/>
      <c r="AT4" s="410"/>
      <c r="AU4" s="411"/>
      <c r="AV4" s="26"/>
      <c r="AW4" s="415"/>
      <c r="AX4" s="415"/>
      <c r="AY4" s="415"/>
      <c r="AZ4" s="415"/>
      <c r="BA4" s="415"/>
      <c r="BB4" s="415"/>
      <c r="BC4" s="18"/>
      <c r="BD4" s="21"/>
      <c r="BE4" s="18"/>
      <c r="BF4" s="18"/>
      <c r="BG4" s="424" t="str">
        <f>"ＦAＸ　【 "&amp;CR15&amp;" 】"</f>
        <v>ＦAＸ　【 ０３－３５４６－９４２５ 】</v>
      </c>
      <c r="BH4" s="424"/>
      <c r="BI4" s="424"/>
      <c r="BJ4" s="424"/>
      <c r="BK4" s="424"/>
      <c r="BL4" s="424"/>
      <c r="BM4" s="424"/>
      <c r="BN4" s="424"/>
      <c r="BO4" s="424"/>
      <c r="BP4" s="424"/>
      <c r="BQ4" s="424"/>
      <c r="BR4" s="424"/>
      <c r="BS4" s="424"/>
      <c r="BT4" s="424"/>
      <c r="BU4" s="424"/>
      <c r="BV4" s="424"/>
      <c r="BW4" s="424"/>
      <c r="BX4" s="424"/>
      <c r="BY4" s="424"/>
      <c r="BZ4" s="424"/>
      <c r="CA4" s="424"/>
      <c r="CB4" s="424"/>
      <c r="CC4" s="424"/>
      <c r="CD4" s="424"/>
      <c r="CE4" s="424"/>
      <c r="CF4" s="424"/>
      <c r="CG4" s="424"/>
      <c r="CH4" s="424"/>
      <c r="CI4" s="424"/>
      <c r="CJ4" s="424"/>
      <c r="CR4" s="10"/>
      <c r="CS4" s="10"/>
      <c r="CV4" s="11"/>
    </row>
    <row r="5" spans="1:100" s="1" customFormat="1" ht="10.5" customHeight="1" thickBot="1" x14ac:dyDescent="0.2">
      <c r="A5" s="18"/>
      <c r="B5" s="18"/>
      <c r="C5" s="18"/>
      <c r="D5" s="18"/>
      <c r="E5" s="18"/>
      <c r="F5" s="18"/>
      <c r="G5" s="18"/>
      <c r="H5" s="19"/>
      <c r="I5" s="19"/>
      <c r="J5" s="19"/>
      <c r="K5" s="19"/>
      <c r="L5" s="19"/>
      <c r="M5" s="19"/>
      <c r="N5" s="407"/>
      <c r="O5" s="407"/>
      <c r="P5" s="407"/>
      <c r="Q5" s="407"/>
      <c r="R5" s="407"/>
      <c r="S5" s="407"/>
      <c r="T5" s="407"/>
      <c r="U5" s="407"/>
      <c r="V5" s="407"/>
      <c r="W5" s="407"/>
      <c r="X5" s="407"/>
      <c r="Y5" s="407"/>
      <c r="Z5" s="407"/>
      <c r="AA5" s="407"/>
      <c r="AB5" s="407"/>
      <c r="AC5" s="407"/>
      <c r="AD5" s="407"/>
      <c r="AE5" s="407"/>
      <c r="AF5" s="407"/>
      <c r="AG5" s="407"/>
      <c r="AH5" s="407"/>
      <c r="AI5" s="407"/>
      <c r="AJ5" s="407"/>
      <c r="AK5" s="407"/>
      <c r="AL5" s="407"/>
      <c r="AM5" s="407"/>
      <c r="AN5" s="407"/>
      <c r="AO5" s="407"/>
      <c r="AP5" s="407"/>
      <c r="AQ5" s="407"/>
      <c r="AR5" s="20"/>
      <c r="AS5" s="27"/>
      <c r="AT5" s="410"/>
      <c r="AU5" s="411"/>
      <c r="AV5" s="26"/>
      <c r="AW5" s="416"/>
      <c r="AX5" s="416"/>
      <c r="AY5" s="416"/>
      <c r="AZ5" s="416"/>
      <c r="BA5" s="416"/>
      <c r="BB5" s="416"/>
      <c r="BC5" s="18"/>
      <c r="BD5" s="21"/>
      <c r="BE5" s="20"/>
      <c r="BF5" s="20"/>
      <c r="BG5" s="424"/>
      <c r="BH5" s="424"/>
      <c r="BI5" s="424"/>
      <c r="BJ5" s="424"/>
      <c r="BK5" s="424"/>
      <c r="BL5" s="424"/>
      <c r="BM5" s="424"/>
      <c r="BN5" s="424"/>
      <c r="BO5" s="424"/>
      <c r="BP5" s="424"/>
      <c r="BQ5" s="424"/>
      <c r="BR5" s="424"/>
      <c r="BS5" s="424"/>
      <c r="BT5" s="424"/>
      <c r="BU5" s="424"/>
      <c r="BV5" s="424"/>
      <c r="BW5" s="424"/>
      <c r="BX5" s="424"/>
      <c r="BY5" s="424"/>
      <c r="BZ5" s="424"/>
      <c r="CA5" s="424"/>
      <c r="CB5" s="424"/>
      <c r="CC5" s="424"/>
      <c r="CD5" s="424"/>
      <c r="CE5" s="424"/>
      <c r="CF5" s="424"/>
      <c r="CG5" s="424"/>
      <c r="CH5" s="424"/>
      <c r="CI5" s="424"/>
      <c r="CJ5" s="424"/>
      <c r="CP5" s="417"/>
      <c r="CQ5" s="418" t="s">
        <v>2</v>
      </c>
      <c r="CR5" s="10"/>
      <c r="CS5" s="10"/>
      <c r="CT5" s="2"/>
      <c r="CU5" s="2"/>
      <c r="CV5" s="11"/>
    </row>
    <row r="6" spans="1:100" s="1" customFormat="1" ht="10.5" customHeight="1" x14ac:dyDescent="0.15">
      <c r="A6" s="18"/>
      <c r="B6" s="18"/>
      <c r="C6" s="18"/>
      <c r="D6" s="18"/>
      <c r="E6" s="18"/>
      <c r="F6" s="18"/>
      <c r="G6" s="18"/>
      <c r="H6" s="18"/>
      <c r="I6" s="18"/>
      <c r="J6" s="18"/>
      <c r="K6" s="18"/>
      <c r="L6" s="18"/>
      <c r="M6" s="18"/>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20"/>
      <c r="AS6" s="27"/>
      <c r="AT6" s="410"/>
      <c r="AU6" s="411"/>
      <c r="AV6" s="26"/>
      <c r="AW6" s="414"/>
      <c r="AX6" s="414"/>
      <c r="AY6" s="414"/>
      <c r="AZ6" s="414"/>
      <c r="BA6" s="414"/>
      <c r="BB6" s="414"/>
      <c r="BC6" s="18"/>
      <c r="BD6" s="21"/>
      <c r="BE6" s="20"/>
      <c r="BF6" s="20"/>
      <c r="BG6" s="424"/>
      <c r="BH6" s="424"/>
      <c r="BI6" s="424"/>
      <c r="BJ6" s="424"/>
      <c r="BK6" s="424"/>
      <c r="BL6" s="424"/>
      <c r="BM6" s="424"/>
      <c r="BN6" s="424"/>
      <c r="BO6" s="424"/>
      <c r="BP6" s="424"/>
      <c r="BQ6" s="424"/>
      <c r="BR6" s="424"/>
      <c r="BS6" s="424"/>
      <c r="BT6" s="424"/>
      <c r="BU6" s="424"/>
      <c r="BV6" s="424"/>
      <c r="BW6" s="424"/>
      <c r="BX6" s="424"/>
      <c r="BY6" s="424"/>
      <c r="BZ6" s="424"/>
      <c r="CA6" s="424"/>
      <c r="CB6" s="424"/>
      <c r="CC6" s="424"/>
      <c r="CD6" s="424"/>
      <c r="CE6" s="424"/>
      <c r="CF6" s="424"/>
      <c r="CG6" s="424"/>
      <c r="CH6" s="424"/>
      <c r="CI6" s="424"/>
      <c r="CJ6" s="424"/>
      <c r="CP6" s="417"/>
      <c r="CQ6" s="418"/>
      <c r="CR6" s="10"/>
      <c r="CS6" s="10"/>
      <c r="CT6" s="2"/>
      <c r="CU6" s="2"/>
      <c r="CV6" s="11"/>
    </row>
    <row r="7" spans="1:100" s="1" customFormat="1" ht="10.5" customHeight="1" x14ac:dyDescent="0.15">
      <c r="A7" s="18"/>
      <c r="B7" s="18"/>
      <c r="C7" s="18"/>
      <c r="D7" s="18"/>
      <c r="E7" s="18"/>
      <c r="F7" s="18"/>
      <c r="G7" s="18"/>
      <c r="H7" s="18"/>
      <c r="I7" s="18"/>
      <c r="J7" s="28"/>
      <c r="K7" s="18"/>
      <c r="L7" s="18"/>
      <c r="M7" s="18"/>
      <c r="N7" s="407"/>
      <c r="O7" s="407"/>
      <c r="P7" s="407"/>
      <c r="Q7" s="407"/>
      <c r="R7" s="407"/>
      <c r="S7" s="407"/>
      <c r="T7" s="407"/>
      <c r="U7" s="407"/>
      <c r="V7" s="407"/>
      <c r="W7" s="407"/>
      <c r="X7" s="407"/>
      <c r="Y7" s="407"/>
      <c r="Z7" s="407"/>
      <c r="AA7" s="407"/>
      <c r="AB7" s="407"/>
      <c r="AC7" s="407"/>
      <c r="AD7" s="407"/>
      <c r="AE7" s="407"/>
      <c r="AF7" s="407"/>
      <c r="AG7" s="407"/>
      <c r="AH7" s="407"/>
      <c r="AI7" s="407"/>
      <c r="AJ7" s="407"/>
      <c r="AK7" s="407"/>
      <c r="AL7" s="407"/>
      <c r="AM7" s="407"/>
      <c r="AN7" s="407"/>
      <c r="AO7" s="407"/>
      <c r="AP7" s="407"/>
      <c r="AQ7" s="407"/>
      <c r="AR7" s="20"/>
      <c r="AS7" s="27"/>
      <c r="AT7" s="410"/>
      <c r="AU7" s="411"/>
      <c r="AV7" s="26">
        <v>436</v>
      </c>
      <c r="AW7" s="415"/>
      <c r="AX7" s="415"/>
      <c r="AY7" s="415"/>
      <c r="AZ7" s="415"/>
      <c r="BA7" s="415"/>
      <c r="BB7" s="415"/>
      <c r="BC7" s="419" t="s">
        <v>3</v>
      </c>
      <c r="BD7" s="420"/>
      <c r="BE7" s="20"/>
      <c r="BF7" s="20"/>
      <c r="BG7" s="20"/>
      <c r="BH7" s="20"/>
      <c r="BI7" s="20"/>
      <c r="BJ7" s="423" t="str">
        <f>TRIM(A14)&amp;"　行"</f>
        <v>J-POWERグループ生協　行</v>
      </c>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P7" s="388" t="s">
        <v>4</v>
      </c>
      <c r="CQ7" s="367" t="s">
        <v>5</v>
      </c>
      <c r="CR7" s="10"/>
      <c r="CS7" s="10"/>
      <c r="CT7" s="2"/>
      <c r="CU7" s="2"/>
      <c r="CV7" s="11"/>
    </row>
    <row r="8" spans="1:100" s="1" customFormat="1" ht="10.5" customHeight="1" thickBot="1" x14ac:dyDescent="0.2">
      <c r="A8" s="18"/>
      <c r="B8" s="29"/>
      <c r="C8" s="18"/>
      <c r="D8" s="18"/>
      <c r="E8" s="18"/>
      <c r="F8" s="18"/>
      <c r="G8" s="18"/>
      <c r="H8" s="18"/>
      <c r="I8" s="18"/>
      <c r="J8" s="28"/>
      <c r="K8" s="18"/>
      <c r="L8" s="18"/>
      <c r="M8" s="18"/>
      <c r="N8" s="407"/>
      <c r="O8" s="407"/>
      <c r="P8" s="407"/>
      <c r="Q8" s="407"/>
      <c r="R8" s="407"/>
      <c r="S8" s="407"/>
      <c r="T8" s="407"/>
      <c r="U8" s="407"/>
      <c r="V8" s="407"/>
      <c r="W8" s="407"/>
      <c r="X8" s="407"/>
      <c r="Y8" s="407"/>
      <c r="Z8" s="407"/>
      <c r="AA8" s="407"/>
      <c r="AB8" s="407"/>
      <c r="AC8" s="407"/>
      <c r="AD8" s="407"/>
      <c r="AE8" s="407"/>
      <c r="AF8" s="407"/>
      <c r="AG8" s="407"/>
      <c r="AH8" s="407"/>
      <c r="AI8" s="407"/>
      <c r="AJ8" s="407"/>
      <c r="AK8" s="407"/>
      <c r="AL8" s="407"/>
      <c r="AM8" s="407"/>
      <c r="AN8" s="407"/>
      <c r="AO8" s="407"/>
      <c r="AP8" s="407"/>
      <c r="AQ8" s="407"/>
      <c r="AR8" s="30"/>
      <c r="AS8" s="31"/>
      <c r="AT8" s="412"/>
      <c r="AU8" s="413"/>
      <c r="AV8" s="32"/>
      <c r="AW8" s="416"/>
      <c r="AX8" s="416"/>
      <c r="AY8" s="416"/>
      <c r="AZ8" s="416"/>
      <c r="BA8" s="416"/>
      <c r="BB8" s="416"/>
      <c r="BC8" s="421"/>
      <c r="BD8" s="422"/>
      <c r="BE8" s="30"/>
      <c r="BF8" s="30"/>
      <c r="BG8" s="30"/>
      <c r="BH8" s="30"/>
      <c r="BI8" s="30"/>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P8" s="388"/>
      <c r="CQ8" s="367"/>
      <c r="CR8" s="10"/>
      <c r="CS8" s="10"/>
      <c r="CT8" s="2"/>
      <c r="CU8" s="2"/>
      <c r="CV8" s="11"/>
    </row>
    <row r="9" spans="1:100" s="1" customFormat="1" ht="10.5" customHeight="1" thickBot="1" x14ac:dyDescent="0.2">
      <c r="A9" s="18"/>
      <c r="B9" s="33"/>
      <c r="C9" s="18"/>
      <c r="D9" s="18"/>
      <c r="E9" s="18"/>
      <c r="F9" s="18"/>
      <c r="G9" s="18"/>
      <c r="H9" s="18"/>
      <c r="I9" s="18"/>
      <c r="J9" s="28"/>
      <c r="K9" s="18"/>
      <c r="L9" s="18"/>
      <c r="M9" s="18"/>
      <c r="N9" s="19"/>
      <c r="O9" s="19"/>
      <c r="P9" s="19"/>
      <c r="Q9" s="19"/>
      <c r="R9" s="19"/>
      <c r="S9" s="19"/>
      <c r="T9" s="19"/>
      <c r="U9" s="19"/>
      <c r="V9" s="19"/>
      <c r="W9" s="19"/>
      <c r="X9" s="19"/>
      <c r="Y9" s="19"/>
      <c r="Z9" s="19"/>
      <c r="AA9" s="19"/>
      <c r="AB9" s="19"/>
      <c r="AC9" s="19"/>
      <c r="AD9" s="19"/>
      <c r="AE9" s="19"/>
      <c r="AF9" s="18"/>
      <c r="AG9" s="18"/>
      <c r="AH9" s="18"/>
      <c r="AI9" s="34"/>
      <c r="AJ9" s="34"/>
      <c r="AK9" s="34"/>
      <c r="AL9" s="34"/>
      <c r="AM9" s="34"/>
      <c r="AN9" s="20"/>
      <c r="AO9" s="20"/>
      <c r="AP9" s="20"/>
      <c r="AQ9" s="35"/>
      <c r="AR9" s="35"/>
      <c r="AS9" s="35"/>
      <c r="AT9" s="35"/>
      <c r="AU9" s="35"/>
      <c r="AV9" s="35"/>
      <c r="AW9" s="35"/>
      <c r="AX9" s="35"/>
      <c r="AY9" s="35"/>
      <c r="AZ9" s="35"/>
      <c r="BA9" s="35"/>
      <c r="BB9" s="35"/>
      <c r="BC9" s="35"/>
      <c r="BD9" s="35"/>
      <c r="BE9" s="35"/>
      <c r="BF9" s="35"/>
      <c r="BG9" s="35"/>
      <c r="BH9" s="35"/>
      <c r="BI9" s="35"/>
      <c r="BJ9" s="35"/>
      <c r="BK9" s="35"/>
      <c r="BL9" s="20"/>
      <c r="BM9" s="20"/>
      <c r="BN9" s="18"/>
      <c r="BO9" s="18"/>
      <c r="BP9" s="18"/>
      <c r="BQ9" s="18"/>
      <c r="BR9" s="18"/>
      <c r="BS9" s="18"/>
      <c r="BT9" s="18"/>
      <c r="BU9" s="18"/>
      <c r="BV9" s="18"/>
      <c r="BW9" s="18"/>
      <c r="BX9" s="18"/>
      <c r="BY9" s="18"/>
      <c r="BZ9" s="18"/>
      <c r="CA9" s="18"/>
      <c r="CB9" s="18"/>
      <c r="CC9" s="18"/>
      <c r="CD9" s="18"/>
      <c r="CE9" s="18"/>
      <c r="CF9" s="18"/>
      <c r="CG9" s="18"/>
      <c r="CH9" s="18"/>
      <c r="CI9" s="18"/>
      <c r="CJ9" s="18"/>
      <c r="CP9" s="388" t="s">
        <v>6</v>
      </c>
      <c r="CQ9" s="367" t="s">
        <v>105</v>
      </c>
      <c r="CR9" s="10"/>
      <c r="CS9" s="10"/>
      <c r="CT9" s="2"/>
      <c r="CU9" s="2"/>
      <c r="CV9" s="11"/>
    </row>
    <row r="10" spans="1:100" ht="10.5" customHeight="1" thickTop="1" x14ac:dyDescent="0.15">
      <c r="A10" s="389" t="s">
        <v>7</v>
      </c>
      <c r="B10" s="390"/>
      <c r="C10" s="390"/>
      <c r="D10" s="390"/>
      <c r="E10" s="390"/>
      <c r="F10" s="390"/>
      <c r="G10" s="390"/>
      <c r="H10" s="390"/>
      <c r="I10" s="390"/>
      <c r="J10" s="390"/>
      <c r="K10" s="390"/>
      <c r="L10" s="390"/>
      <c r="M10" s="390"/>
      <c r="N10" s="390"/>
      <c r="O10" s="390"/>
      <c r="P10" s="390"/>
      <c r="Q10" s="390"/>
      <c r="R10" s="390"/>
      <c r="S10" s="391"/>
      <c r="T10" s="36"/>
      <c r="U10" s="226" t="s">
        <v>8</v>
      </c>
      <c r="V10" s="227"/>
      <c r="W10" s="37"/>
      <c r="X10" s="37"/>
      <c r="Y10" s="37"/>
      <c r="Z10" s="37"/>
      <c r="AA10" s="37"/>
      <c r="AB10" s="37"/>
      <c r="AC10" s="37"/>
      <c r="AD10" s="37"/>
      <c r="AE10" s="37"/>
      <c r="AF10" s="37"/>
      <c r="AG10" s="37"/>
      <c r="AH10" s="37"/>
      <c r="AI10" s="37"/>
      <c r="AJ10" s="37"/>
      <c r="AK10" s="38"/>
      <c r="AL10" s="38"/>
      <c r="AM10" s="38"/>
      <c r="AN10" s="39"/>
      <c r="AO10" s="39"/>
      <c r="AP10" s="39"/>
      <c r="AQ10" s="39"/>
      <c r="AR10" s="39"/>
      <c r="AS10" s="39"/>
      <c r="AT10" s="40"/>
      <c r="AU10" s="40"/>
      <c r="AV10" s="41"/>
      <c r="AW10" s="41"/>
      <c r="AX10" s="41"/>
      <c r="AY10" s="41"/>
      <c r="AZ10" s="41"/>
      <c r="BA10" s="41"/>
      <c r="BB10" s="41"/>
      <c r="BC10" s="41"/>
      <c r="BD10" s="41"/>
      <c r="BE10" s="41"/>
      <c r="BF10" s="41"/>
      <c r="BG10" s="41"/>
      <c r="BH10" s="41"/>
      <c r="BI10" s="41"/>
      <c r="BJ10" s="41"/>
      <c r="BK10" s="40"/>
      <c r="BL10" s="40"/>
      <c r="BM10" s="40"/>
      <c r="BN10" s="40"/>
      <c r="BO10" s="40"/>
      <c r="BP10" s="40"/>
      <c r="BQ10" s="40"/>
      <c r="BR10" s="40"/>
      <c r="BS10" s="40"/>
      <c r="BT10" s="40"/>
      <c r="BU10" s="40"/>
      <c r="BV10" s="42"/>
      <c r="BY10" s="395" t="s">
        <v>9</v>
      </c>
      <c r="BZ10" s="396"/>
      <c r="CA10" s="396"/>
      <c r="CB10" s="396"/>
      <c r="CC10" s="396"/>
      <c r="CD10" s="396"/>
      <c r="CE10" s="396"/>
      <c r="CF10" s="396"/>
      <c r="CG10" s="396"/>
      <c r="CH10" s="396"/>
      <c r="CI10" s="396"/>
      <c r="CJ10" s="44"/>
      <c r="CP10" s="388"/>
      <c r="CQ10" s="367"/>
      <c r="CT10" s="4"/>
      <c r="CU10" s="4"/>
    </row>
    <row r="11" spans="1:100" ht="10.5" customHeight="1" x14ac:dyDescent="0.15">
      <c r="A11" s="392"/>
      <c r="B11" s="393"/>
      <c r="C11" s="393"/>
      <c r="D11" s="393"/>
      <c r="E11" s="393"/>
      <c r="F11" s="393"/>
      <c r="G11" s="393"/>
      <c r="H11" s="393"/>
      <c r="I11" s="393"/>
      <c r="J11" s="393"/>
      <c r="K11" s="393"/>
      <c r="L11" s="393"/>
      <c r="M11" s="393"/>
      <c r="N11" s="393"/>
      <c r="O11" s="393"/>
      <c r="P11" s="393"/>
      <c r="Q11" s="393"/>
      <c r="R11" s="393"/>
      <c r="S11" s="394"/>
      <c r="T11" s="36"/>
      <c r="U11" s="228"/>
      <c r="V11" s="229"/>
      <c r="W11" s="45"/>
      <c r="X11" s="399" t="s">
        <v>10</v>
      </c>
      <c r="Y11" s="400"/>
      <c r="Z11" s="401" t="s">
        <v>11</v>
      </c>
      <c r="AA11" s="402"/>
      <c r="AB11" s="402"/>
      <c r="AC11" s="402"/>
      <c r="AD11" s="402"/>
      <c r="AE11" s="402"/>
      <c r="AF11" s="402"/>
      <c r="AG11" s="402"/>
      <c r="AH11" s="402"/>
      <c r="AI11" s="402"/>
      <c r="AJ11" s="402"/>
      <c r="AK11" s="402"/>
      <c r="AL11" s="402"/>
      <c r="AM11" s="402"/>
      <c r="AN11" s="402"/>
      <c r="AO11" s="403"/>
      <c r="AP11" s="46"/>
      <c r="AQ11" s="46"/>
      <c r="AR11" s="46"/>
      <c r="AS11" s="46"/>
      <c r="AT11" s="47"/>
      <c r="AU11" s="47"/>
      <c r="AV11" s="48"/>
      <c r="AW11" s="48"/>
      <c r="AX11" s="48"/>
      <c r="AY11" s="48"/>
      <c r="AZ11" s="48"/>
      <c r="BA11" s="48"/>
      <c r="BB11" s="48"/>
      <c r="BC11" s="48"/>
      <c r="BD11" s="48"/>
      <c r="BE11" s="48"/>
      <c r="BF11" s="48"/>
      <c r="BG11" s="48"/>
      <c r="BH11" s="48"/>
      <c r="BI11" s="48"/>
      <c r="BJ11" s="48"/>
      <c r="BK11" s="47"/>
      <c r="BL11" s="47"/>
      <c r="BM11" s="47"/>
      <c r="BN11" s="47"/>
      <c r="BO11" s="47"/>
      <c r="BP11" s="47"/>
      <c r="BQ11" s="47"/>
      <c r="BR11" s="47"/>
      <c r="BS11" s="47"/>
      <c r="BT11" s="47"/>
      <c r="BU11" s="47"/>
      <c r="BV11" s="49"/>
      <c r="BY11" s="397"/>
      <c r="BZ11" s="398"/>
      <c r="CA11" s="398"/>
      <c r="CB11" s="398"/>
      <c r="CC11" s="398"/>
      <c r="CD11" s="398"/>
      <c r="CE11" s="398"/>
      <c r="CF11" s="398"/>
      <c r="CG11" s="398"/>
      <c r="CH11" s="398"/>
      <c r="CI11" s="398"/>
      <c r="CJ11" s="50"/>
      <c r="CP11" s="340" t="s">
        <v>12</v>
      </c>
      <c r="CQ11" s="367" t="s">
        <v>13</v>
      </c>
      <c r="CT11" s="4"/>
      <c r="CU11" s="4"/>
    </row>
    <row r="12" spans="1:100" ht="10.5" customHeight="1" x14ac:dyDescent="0.15">
      <c r="A12" s="374" t="s">
        <v>14</v>
      </c>
      <c r="B12" s="375"/>
      <c r="C12" s="375"/>
      <c r="D12" s="375"/>
      <c r="E12" s="376"/>
      <c r="F12" s="380" t="str">
        <f ca="1">YEAR(TODAY())&amp;"年"</f>
        <v>2021年</v>
      </c>
      <c r="G12" s="375"/>
      <c r="H12" s="375"/>
      <c r="I12" s="375"/>
      <c r="J12" s="382"/>
      <c r="K12" s="382"/>
      <c r="L12" s="382"/>
      <c r="M12" s="384" t="s">
        <v>15</v>
      </c>
      <c r="N12" s="384"/>
      <c r="O12" s="382"/>
      <c r="P12" s="382"/>
      <c r="Q12" s="382"/>
      <c r="R12" s="384" t="s">
        <v>16</v>
      </c>
      <c r="S12" s="386"/>
      <c r="T12" s="51"/>
      <c r="U12" s="228"/>
      <c r="V12" s="229"/>
      <c r="W12" s="52"/>
      <c r="X12" s="399"/>
      <c r="Y12" s="400"/>
      <c r="Z12" s="404"/>
      <c r="AA12" s="405"/>
      <c r="AB12" s="405"/>
      <c r="AC12" s="405"/>
      <c r="AD12" s="405"/>
      <c r="AE12" s="405"/>
      <c r="AF12" s="405"/>
      <c r="AG12" s="405"/>
      <c r="AH12" s="405"/>
      <c r="AI12" s="405"/>
      <c r="AJ12" s="405"/>
      <c r="AK12" s="405"/>
      <c r="AL12" s="405"/>
      <c r="AM12" s="405"/>
      <c r="AN12" s="405"/>
      <c r="AO12" s="406"/>
      <c r="AP12" s="46"/>
      <c r="AQ12" s="46"/>
      <c r="AR12" s="46"/>
      <c r="AS12" s="46"/>
      <c r="AT12" s="47"/>
      <c r="AU12" s="47"/>
      <c r="AV12" s="53"/>
      <c r="AW12" s="53"/>
      <c r="AX12" s="53"/>
      <c r="AY12" s="53"/>
      <c r="AZ12" s="53"/>
      <c r="BA12" s="53"/>
      <c r="BB12" s="53"/>
      <c r="BC12" s="53"/>
      <c r="BD12" s="53"/>
      <c r="BE12" s="53"/>
      <c r="BF12" s="53"/>
      <c r="BG12" s="53"/>
      <c r="BH12" s="53"/>
      <c r="BI12" s="53"/>
      <c r="BJ12" s="53"/>
      <c r="BK12" s="47"/>
      <c r="BL12" s="47"/>
      <c r="BM12" s="47"/>
      <c r="BN12" s="47"/>
      <c r="BO12" s="47"/>
      <c r="BP12" s="47"/>
      <c r="BQ12" s="47"/>
      <c r="BR12" s="47"/>
      <c r="BS12" s="47"/>
      <c r="BT12" s="47"/>
      <c r="BU12" s="47"/>
      <c r="BV12" s="49"/>
      <c r="BY12" s="54"/>
      <c r="BZ12" s="55"/>
      <c r="CA12" s="55"/>
      <c r="CB12" s="55"/>
      <c r="CJ12" s="50"/>
      <c r="CP12" s="340"/>
      <c r="CQ12" s="367"/>
      <c r="CT12" s="4"/>
      <c r="CU12" s="4"/>
    </row>
    <row r="13" spans="1:100" ht="10.5" customHeight="1" x14ac:dyDescent="0.15">
      <c r="A13" s="377"/>
      <c r="B13" s="378"/>
      <c r="C13" s="378"/>
      <c r="D13" s="378"/>
      <c r="E13" s="379"/>
      <c r="F13" s="381"/>
      <c r="G13" s="378"/>
      <c r="H13" s="378"/>
      <c r="I13" s="378"/>
      <c r="J13" s="383"/>
      <c r="K13" s="383"/>
      <c r="L13" s="383"/>
      <c r="M13" s="385"/>
      <c r="N13" s="385"/>
      <c r="O13" s="383"/>
      <c r="P13" s="383"/>
      <c r="Q13" s="383"/>
      <c r="R13" s="385"/>
      <c r="S13" s="387"/>
      <c r="T13" s="56"/>
      <c r="U13" s="228"/>
      <c r="V13" s="229"/>
      <c r="W13" s="57"/>
      <c r="X13" s="57"/>
      <c r="Y13" s="57"/>
      <c r="Z13" s="249"/>
      <c r="AA13" s="249"/>
      <c r="AB13" s="249"/>
      <c r="AC13" s="249"/>
      <c r="AD13" s="249"/>
      <c r="AE13" s="249"/>
      <c r="AF13" s="249"/>
      <c r="AG13" s="249"/>
      <c r="AH13" s="249"/>
      <c r="AI13" s="249"/>
      <c r="AJ13" s="249"/>
      <c r="AK13" s="249"/>
      <c r="AL13" s="249"/>
      <c r="AM13" s="249"/>
      <c r="AN13" s="249"/>
      <c r="AO13" s="249"/>
      <c r="AP13" s="249"/>
      <c r="AQ13" s="249"/>
      <c r="AR13" s="249"/>
      <c r="AS13" s="249"/>
      <c r="AT13" s="249"/>
      <c r="AU13" s="249"/>
      <c r="AV13" s="249"/>
      <c r="AW13" s="249"/>
      <c r="AX13" s="249"/>
      <c r="AY13" s="249"/>
      <c r="AZ13" s="249"/>
      <c r="BA13" s="249"/>
      <c r="BB13" s="249"/>
      <c r="BC13" s="249"/>
      <c r="BD13" s="249"/>
      <c r="BE13" s="249"/>
      <c r="BF13" s="249"/>
      <c r="BG13" s="249"/>
      <c r="BH13" s="249"/>
      <c r="BI13" s="249"/>
      <c r="BJ13" s="249"/>
      <c r="BK13" s="249"/>
      <c r="BL13" s="249"/>
      <c r="BM13" s="249"/>
      <c r="BN13" s="249"/>
      <c r="BO13" s="249"/>
      <c r="BP13" s="249"/>
      <c r="BQ13" s="249"/>
      <c r="BR13" s="249"/>
      <c r="BS13" s="249"/>
      <c r="BT13" s="249"/>
      <c r="BU13" s="249"/>
      <c r="BV13" s="250"/>
      <c r="BY13" s="54"/>
      <c r="BZ13" s="55"/>
      <c r="CA13" s="55"/>
      <c r="CB13" s="55"/>
      <c r="CJ13" s="50"/>
      <c r="CP13" s="340" t="s">
        <v>17</v>
      </c>
      <c r="CQ13" s="367" t="s">
        <v>18</v>
      </c>
      <c r="CT13" s="4"/>
      <c r="CU13" s="4"/>
    </row>
    <row r="14" spans="1:100" ht="10.5" customHeight="1" x14ac:dyDescent="0.15">
      <c r="A14" s="368" t="str">
        <f>IF(CQ9="","",CQ9)</f>
        <v>J-POWERグループ生協</v>
      </c>
      <c r="B14" s="369"/>
      <c r="C14" s="369"/>
      <c r="D14" s="369"/>
      <c r="E14" s="369"/>
      <c r="F14" s="369"/>
      <c r="G14" s="369"/>
      <c r="H14" s="369"/>
      <c r="I14" s="369"/>
      <c r="J14" s="369"/>
      <c r="K14" s="369"/>
      <c r="L14" s="369"/>
      <c r="M14" s="369"/>
      <c r="N14" s="369"/>
      <c r="O14" s="369"/>
      <c r="P14" s="369"/>
      <c r="Q14" s="369"/>
      <c r="R14" s="369"/>
      <c r="S14" s="370"/>
      <c r="T14" s="56"/>
      <c r="U14" s="228"/>
      <c r="V14" s="229"/>
      <c r="W14" s="57"/>
      <c r="X14" s="57"/>
      <c r="Y14" s="57"/>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49"/>
      <c r="BL14" s="249"/>
      <c r="BM14" s="249"/>
      <c r="BN14" s="249"/>
      <c r="BO14" s="249"/>
      <c r="BP14" s="249"/>
      <c r="BQ14" s="249"/>
      <c r="BR14" s="249"/>
      <c r="BS14" s="249"/>
      <c r="BT14" s="249"/>
      <c r="BU14" s="249"/>
      <c r="BV14" s="250"/>
      <c r="BY14" s="58"/>
      <c r="CJ14" s="50"/>
      <c r="CP14" s="340"/>
      <c r="CQ14" s="367"/>
      <c r="CT14" s="4"/>
      <c r="CU14" s="4"/>
    </row>
    <row r="15" spans="1:100" ht="10.5" customHeight="1" x14ac:dyDescent="0.15">
      <c r="A15" s="371"/>
      <c r="B15" s="372"/>
      <c r="C15" s="372"/>
      <c r="D15" s="372"/>
      <c r="E15" s="372"/>
      <c r="F15" s="372"/>
      <c r="G15" s="372"/>
      <c r="H15" s="372"/>
      <c r="I15" s="372"/>
      <c r="J15" s="372"/>
      <c r="K15" s="372"/>
      <c r="L15" s="372"/>
      <c r="M15" s="372"/>
      <c r="N15" s="372"/>
      <c r="O15" s="372"/>
      <c r="P15" s="372"/>
      <c r="Q15" s="372"/>
      <c r="R15" s="372"/>
      <c r="S15" s="373"/>
      <c r="T15" s="56"/>
      <c r="U15" s="228"/>
      <c r="V15" s="229"/>
      <c r="W15" s="57"/>
      <c r="X15" s="57"/>
      <c r="Y15" s="57"/>
      <c r="Z15" s="249"/>
      <c r="AA15" s="249"/>
      <c r="AB15" s="249"/>
      <c r="AC15" s="249"/>
      <c r="AD15" s="249"/>
      <c r="AE15" s="249"/>
      <c r="AF15" s="249"/>
      <c r="AG15" s="249"/>
      <c r="AH15" s="249"/>
      <c r="AI15" s="249"/>
      <c r="AJ15" s="249"/>
      <c r="AK15" s="249"/>
      <c r="AL15" s="249"/>
      <c r="AM15" s="249"/>
      <c r="AN15" s="249"/>
      <c r="AO15" s="249"/>
      <c r="AP15" s="249"/>
      <c r="AQ15" s="249"/>
      <c r="AR15" s="249"/>
      <c r="AS15" s="249"/>
      <c r="AT15" s="249"/>
      <c r="AU15" s="249"/>
      <c r="AV15" s="249"/>
      <c r="AW15" s="249"/>
      <c r="AX15" s="249"/>
      <c r="AY15" s="249"/>
      <c r="AZ15" s="249"/>
      <c r="BA15" s="249"/>
      <c r="BB15" s="249"/>
      <c r="BC15" s="249"/>
      <c r="BD15" s="249"/>
      <c r="BE15" s="249"/>
      <c r="BF15" s="249"/>
      <c r="BG15" s="249"/>
      <c r="BH15" s="249"/>
      <c r="BI15" s="249"/>
      <c r="BJ15" s="249"/>
      <c r="BK15" s="249"/>
      <c r="BL15" s="249"/>
      <c r="BM15" s="249"/>
      <c r="BN15" s="249"/>
      <c r="BO15" s="249"/>
      <c r="BP15" s="249"/>
      <c r="BQ15" s="249"/>
      <c r="BR15" s="249"/>
      <c r="BS15" s="249"/>
      <c r="BT15" s="249"/>
      <c r="BU15" s="249"/>
      <c r="BV15" s="250"/>
      <c r="BY15" s="58"/>
      <c r="CJ15" s="50"/>
      <c r="CP15" s="340" t="s">
        <v>19</v>
      </c>
      <c r="CQ15" s="367" t="s">
        <v>20</v>
      </c>
      <c r="CR15" s="339" t="str">
        <f>DBCS(CQ15)</f>
        <v>０３－３５４６－９４２５</v>
      </c>
      <c r="CS15" s="102"/>
      <c r="CT15" s="4"/>
      <c r="CU15" s="4"/>
    </row>
    <row r="16" spans="1:100" ht="10.5" customHeight="1" x14ac:dyDescent="0.15">
      <c r="A16" s="371"/>
      <c r="B16" s="372"/>
      <c r="C16" s="372"/>
      <c r="D16" s="372"/>
      <c r="E16" s="372"/>
      <c r="F16" s="372"/>
      <c r="G16" s="372"/>
      <c r="H16" s="372"/>
      <c r="I16" s="372"/>
      <c r="J16" s="372"/>
      <c r="K16" s="372"/>
      <c r="L16" s="372"/>
      <c r="M16" s="372"/>
      <c r="N16" s="372"/>
      <c r="O16" s="372"/>
      <c r="P16" s="372"/>
      <c r="Q16" s="372"/>
      <c r="R16" s="372"/>
      <c r="S16" s="373"/>
      <c r="T16" s="56"/>
      <c r="U16" s="228"/>
      <c r="V16" s="229"/>
      <c r="W16" s="57"/>
      <c r="X16" s="57"/>
      <c r="Y16" s="57"/>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249"/>
      <c r="AZ16" s="249"/>
      <c r="BA16" s="249"/>
      <c r="BB16" s="249"/>
      <c r="BC16" s="249"/>
      <c r="BD16" s="249"/>
      <c r="BE16" s="249"/>
      <c r="BF16" s="249"/>
      <c r="BG16" s="249"/>
      <c r="BH16" s="249"/>
      <c r="BI16" s="249"/>
      <c r="BJ16" s="249"/>
      <c r="BK16" s="249"/>
      <c r="BL16" s="249"/>
      <c r="BM16" s="249"/>
      <c r="BN16" s="249"/>
      <c r="BO16" s="249"/>
      <c r="BP16" s="249"/>
      <c r="BQ16" s="249"/>
      <c r="BR16" s="249"/>
      <c r="BS16" s="249"/>
      <c r="BT16" s="249"/>
      <c r="BU16" s="249"/>
      <c r="BV16" s="250"/>
      <c r="BY16" s="58"/>
      <c r="CJ16" s="50"/>
      <c r="CP16" s="340"/>
      <c r="CQ16" s="367"/>
      <c r="CR16" s="339"/>
      <c r="CS16" s="102"/>
      <c r="CT16" s="4"/>
      <c r="CU16" s="4"/>
    </row>
    <row r="17" spans="1:99" ht="10.5" customHeight="1" x14ac:dyDescent="0.15">
      <c r="A17" s="371"/>
      <c r="B17" s="372"/>
      <c r="C17" s="372"/>
      <c r="D17" s="372"/>
      <c r="E17" s="372"/>
      <c r="F17" s="372"/>
      <c r="G17" s="372"/>
      <c r="H17" s="372"/>
      <c r="I17" s="372"/>
      <c r="J17" s="372"/>
      <c r="K17" s="372"/>
      <c r="L17" s="372"/>
      <c r="M17" s="372"/>
      <c r="N17" s="372"/>
      <c r="O17" s="372"/>
      <c r="P17" s="372"/>
      <c r="Q17" s="372"/>
      <c r="R17" s="372"/>
      <c r="S17" s="373"/>
      <c r="T17" s="56"/>
      <c r="U17" s="228"/>
      <c r="V17" s="229"/>
      <c r="W17" s="57"/>
      <c r="X17" s="57"/>
      <c r="Y17" s="57"/>
      <c r="Z17" s="249"/>
      <c r="AA17" s="249"/>
      <c r="AB17" s="249"/>
      <c r="AC17" s="249"/>
      <c r="AD17" s="249"/>
      <c r="AE17" s="249"/>
      <c r="AF17" s="249"/>
      <c r="AG17" s="249"/>
      <c r="AH17" s="249"/>
      <c r="AI17" s="249"/>
      <c r="AJ17" s="249"/>
      <c r="AK17" s="249"/>
      <c r="AL17" s="249"/>
      <c r="AM17" s="249"/>
      <c r="AN17" s="249"/>
      <c r="AO17" s="249"/>
      <c r="AP17" s="249"/>
      <c r="AQ17" s="249"/>
      <c r="AR17" s="249"/>
      <c r="AS17" s="249"/>
      <c r="AT17" s="249"/>
      <c r="AU17" s="249"/>
      <c r="AV17" s="249"/>
      <c r="AW17" s="249"/>
      <c r="AX17" s="249"/>
      <c r="AY17" s="249"/>
      <c r="AZ17" s="249"/>
      <c r="BA17" s="249"/>
      <c r="BB17" s="249"/>
      <c r="BC17" s="249"/>
      <c r="BD17" s="249"/>
      <c r="BE17" s="249"/>
      <c r="BF17" s="249"/>
      <c r="BG17" s="249"/>
      <c r="BH17" s="249"/>
      <c r="BI17" s="249"/>
      <c r="BJ17" s="249"/>
      <c r="BK17" s="249"/>
      <c r="BL17" s="249"/>
      <c r="BM17" s="249"/>
      <c r="BN17" s="249"/>
      <c r="BO17" s="249"/>
      <c r="BP17" s="249"/>
      <c r="BQ17" s="249"/>
      <c r="BR17" s="249"/>
      <c r="BS17" s="249"/>
      <c r="BT17" s="249"/>
      <c r="BU17" s="249"/>
      <c r="BV17" s="250"/>
      <c r="BY17" s="58"/>
      <c r="CJ17" s="50"/>
      <c r="CP17" s="340" t="s">
        <v>21</v>
      </c>
      <c r="CQ17" s="341" t="s">
        <v>109</v>
      </c>
      <c r="CT17" s="4"/>
      <c r="CU17" s="4"/>
    </row>
    <row r="18" spans="1:99" ht="10.5" customHeight="1" x14ac:dyDescent="0.15">
      <c r="A18" s="371"/>
      <c r="B18" s="372"/>
      <c r="C18" s="372"/>
      <c r="D18" s="372"/>
      <c r="E18" s="372"/>
      <c r="F18" s="372"/>
      <c r="G18" s="372"/>
      <c r="H18" s="372"/>
      <c r="I18" s="372"/>
      <c r="J18" s="372"/>
      <c r="K18" s="372"/>
      <c r="L18" s="372"/>
      <c r="M18" s="372"/>
      <c r="N18" s="372"/>
      <c r="O18" s="372"/>
      <c r="P18" s="372"/>
      <c r="Q18" s="372"/>
      <c r="R18" s="372"/>
      <c r="S18" s="373"/>
      <c r="T18" s="56"/>
      <c r="U18" s="228"/>
      <c r="V18" s="229"/>
      <c r="W18" s="57"/>
      <c r="X18" s="57"/>
      <c r="Y18" s="57"/>
      <c r="Z18" s="249"/>
      <c r="AA18" s="249"/>
      <c r="AB18" s="249"/>
      <c r="AC18" s="249"/>
      <c r="AD18" s="249"/>
      <c r="AE18" s="249"/>
      <c r="AF18" s="249"/>
      <c r="AG18" s="249"/>
      <c r="AH18" s="249"/>
      <c r="AI18" s="249"/>
      <c r="AJ18" s="249"/>
      <c r="AK18" s="249"/>
      <c r="AL18" s="249"/>
      <c r="AM18" s="249"/>
      <c r="AN18" s="249"/>
      <c r="AO18" s="249"/>
      <c r="AP18" s="249"/>
      <c r="AQ18" s="249"/>
      <c r="AR18" s="249"/>
      <c r="AS18" s="249"/>
      <c r="AT18" s="249"/>
      <c r="AU18" s="249"/>
      <c r="AV18" s="249"/>
      <c r="AW18" s="249"/>
      <c r="AX18" s="249"/>
      <c r="AY18" s="249"/>
      <c r="AZ18" s="249"/>
      <c r="BA18" s="249"/>
      <c r="BB18" s="249"/>
      <c r="BC18" s="249"/>
      <c r="BD18" s="249"/>
      <c r="BE18" s="249"/>
      <c r="BF18" s="249"/>
      <c r="BG18" s="249"/>
      <c r="BH18" s="249"/>
      <c r="BI18" s="249"/>
      <c r="BJ18" s="249"/>
      <c r="BK18" s="249"/>
      <c r="BL18" s="249"/>
      <c r="BM18" s="249"/>
      <c r="BN18" s="249"/>
      <c r="BO18" s="249"/>
      <c r="BP18" s="249"/>
      <c r="BQ18" s="249"/>
      <c r="BR18" s="249"/>
      <c r="BS18" s="249"/>
      <c r="BT18" s="249"/>
      <c r="BU18" s="249"/>
      <c r="BV18" s="250"/>
      <c r="BY18" s="58"/>
      <c r="CJ18" s="50"/>
      <c r="CP18" s="340"/>
      <c r="CQ18" s="341"/>
      <c r="CT18" s="4"/>
      <c r="CU18" s="4"/>
    </row>
    <row r="19" spans="1:99" ht="10.5" customHeight="1" thickBot="1" x14ac:dyDescent="0.2">
      <c r="A19" s="342" t="s">
        <v>22</v>
      </c>
      <c r="B19" s="343"/>
      <c r="C19" s="343"/>
      <c r="D19" s="343"/>
      <c r="E19" s="344"/>
      <c r="F19" s="351"/>
      <c r="G19" s="351"/>
      <c r="H19" s="351"/>
      <c r="I19" s="351"/>
      <c r="J19" s="351"/>
      <c r="K19" s="351"/>
      <c r="L19" s="351"/>
      <c r="M19" s="351"/>
      <c r="N19" s="351"/>
      <c r="O19" s="351"/>
      <c r="P19" s="351"/>
      <c r="Q19" s="351"/>
      <c r="R19" s="351"/>
      <c r="S19" s="352"/>
      <c r="T19" s="56"/>
      <c r="U19" s="228"/>
      <c r="V19" s="229"/>
      <c r="W19" s="57"/>
      <c r="X19" s="57"/>
      <c r="Y19" s="57"/>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1"/>
      <c r="BA19" s="251"/>
      <c r="BB19" s="251"/>
      <c r="BC19" s="251"/>
      <c r="BD19" s="251"/>
      <c r="BE19" s="251"/>
      <c r="BF19" s="251"/>
      <c r="BG19" s="251"/>
      <c r="BH19" s="251"/>
      <c r="BI19" s="251"/>
      <c r="BJ19" s="251"/>
      <c r="BK19" s="251"/>
      <c r="BL19" s="251"/>
      <c r="BM19" s="251"/>
      <c r="BN19" s="251"/>
      <c r="BO19" s="251"/>
      <c r="BP19" s="251"/>
      <c r="BQ19" s="251"/>
      <c r="BR19" s="251"/>
      <c r="BS19" s="251"/>
      <c r="BT19" s="251"/>
      <c r="BU19" s="251"/>
      <c r="BV19" s="252"/>
      <c r="BY19" s="58"/>
      <c r="CJ19" s="50"/>
      <c r="CP19" s="4"/>
      <c r="CQ19" s="425" t="s">
        <v>108</v>
      </c>
      <c r="CT19" s="4"/>
      <c r="CU19" s="4"/>
    </row>
    <row r="20" spans="1:99" ht="10.5" customHeight="1" x14ac:dyDescent="0.15">
      <c r="A20" s="345"/>
      <c r="B20" s="346"/>
      <c r="C20" s="346"/>
      <c r="D20" s="346"/>
      <c r="E20" s="347"/>
      <c r="F20" s="353"/>
      <c r="G20" s="353"/>
      <c r="H20" s="353"/>
      <c r="I20" s="353"/>
      <c r="J20" s="353"/>
      <c r="K20" s="353"/>
      <c r="L20" s="353"/>
      <c r="M20" s="353"/>
      <c r="N20" s="353"/>
      <c r="O20" s="353"/>
      <c r="P20" s="353"/>
      <c r="Q20" s="353"/>
      <c r="R20" s="353"/>
      <c r="S20" s="354"/>
      <c r="U20" s="228"/>
      <c r="V20" s="229"/>
      <c r="W20" s="357" t="s">
        <v>23</v>
      </c>
      <c r="X20" s="358"/>
      <c r="Y20" s="358"/>
      <c r="Z20" s="271"/>
      <c r="AA20" s="271"/>
      <c r="AB20" s="271"/>
      <c r="AC20" s="271"/>
      <c r="AD20" s="271"/>
      <c r="AE20" s="271"/>
      <c r="AF20" s="271"/>
      <c r="AG20" s="271"/>
      <c r="AH20" s="271"/>
      <c r="AI20" s="271"/>
      <c r="AJ20" s="271"/>
      <c r="AK20" s="271"/>
      <c r="AL20" s="271"/>
      <c r="AM20" s="271"/>
      <c r="AN20" s="271"/>
      <c r="AO20" s="271"/>
      <c r="AP20" s="271"/>
      <c r="AQ20" s="271"/>
      <c r="AR20" s="271"/>
      <c r="AS20" s="271"/>
      <c r="AT20" s="271"/>
      <c r="AU20" s="271"/>
      <c r="AV20" s="271"/>
      <c r="AW20" s="271"/>
      <c r="AX20" s="271"/>
      <c r="AY20" s="271"/>
      <c r="AZ20" s="271"/>
      <c r="BA20" s="271"/>
      <c r="BB20" s="271"/>
      <c r="BC20" s="271"/>
      <c r="BD20" s="271"/>
      <c r="BE20" s="271"/>
      <c r="BF20" s="271"/>
      <c r="BG20" s="271"/>
      <c r="BH20" s="271"/>
      <c r="BI20" s="271"/>
      <c r="BJ20" s="271"/>
      <c r="BK20" s="271"/>
      <c r="BL20" s="271"/>
      <c r="BM20" s="271"/>
      <c r="BN20" s="271"/>
      <c r="BO20" s="271"/>
      <c r="BP20" s="271"/>
      <c r="BQ20" s="271"/>
      <c r="BR20" s="271"/>
      <c r="BS20" s="271"/>
      <c r="BT20" s="271"/>
      <c r="BU20" s="271"/>
      <c r="BV20" s="272"/>
      <c r="BY20" s="361" t="s">
        <v>24</v>
      </c>
      <c r="BZ20" s="362"/>
      <c r="CA20" s="362"/>
      <c r="CB20" s="362"/>
      <c r="CC20" s="362"/>
      <c r="CD20" s="362"/>
      <c r="CE20" s="362"/>
      <c r="CF20" s="362"/>
      <c r="CG20" s="362"/>
      <c r="CH20" s="362"/>
      <c r="CI20" s="362"/>
      <c r="CJ20" s="363"/>
      <c r="CQ20" s="426"/>
    </row>
    <row r="21" spans="1:99" ht="10.5" customHeight="1" x14ac:dyDescent="0.15">
      <c r="A21" s="348"/>
      <c r="B21" s="349"/>
      <c r="C21" s="349"/>
      <c r="D21" s="349"/>
      <c r="E21" s="350"/>
      <c r="F21" s="355"/>
      <c r="G21" s="355"/>
      <c r="H21" s="355"/>
      <c r="I21" s="355"/>
      <c r="J21" s="355"/>
      <c r="K21" s="355"/>
      <c r="L21" s="355"/>
      <c r="M21" s="355"/>
      <c r="N21" s="355"/>
      <c r="O21" s="355"/>
      <c r="P21" s="355"/>
      <c r="Q21" s="355"/>
      <c r="R21" s="355"/>
      <c r="S21" s="356"/>
      <c r="U21" s="228"/>
      <c r="V21" s="229"/>
      <c r="W21" s="359"/>
      <c r="X21" s="360"/>
      <c r="Y21" s="360"/>
      <c r="Z21" s="273"/>
      <c r="AA21" s="273"/>
      <c r="AB21" s="273"/>
      <c r="AC21" s="273"/>
      <c r="AD21" s="273"/>
      <c r="AE21" s="273"/>
      <c r="AF21" s="273"/>
      <c r="AG21" s="273"/>
      <c r="AH21" s="273"/>
      <c r="AI21" s="273"/>
      <c r="AJ21" s="273"/>
      <c r="AK21" s="273"/>
      <c r="AL21" s="273"/>
      <c r="AM21" s="273"/>
      <c r="AN21" s="273"/>
      <c r="AO21" s="273"/>
      <c r="AP21" s="273"/>
      <c r="AQ21" s="273"/>
      <c r="AR21" s="273"/>
      <c r="AS21" s="273"/>
      <c r="AT21" s="273"/>
      <c r="AU21" s="273"/>
      <c r="AV21" s="273"/>
      <c r="AW21" s="273"/>
      <c r="AX21" s="273"/>
      <c r="AY21" s="273"/>
      <c r="AZ21" s="273"/>
      <c r="BA21" s="273"/>
      <c r="BB21" s="273"/>
      <c r="BC21" s="273"/>
      <c r="BD21" s="273"/>
      <c r="BE21" s="273"/>
      <c r="BF21" s="273"/>
      <c r="BG21" s="273"/>
      <c r="BH21" s="273"/>
      <c r="BI21" s="273"/>
      <c r="BJ21" s="273"/>
      <c r="BK21" s="273"/>
      <c r="BL21" s="273"/>
      <c r="BM21" s="273"/>
      <c r="BN21" s="273"/>
      <c r="BO21" s="273"/>
      <c r="BP21" s="273"/>
      <c r="BQ21" s="273"/>
      <c r="BR21" s="273"/>
      <c r="BS21" s="273"/>
      <c r="BT21" s="273"/>
      <c r="BU21" s="273"/>
      <c r="BV21" s="274"/>
      <c r="BY21" s="364"/>
      <c r="BZ21" s="365"/>
      <c r="CA21" s="365"/>
      <c r="CB21" s="365"/>
      <c r="CC21" s="365"/>
      <c r="CD21" s="365"/>
      <c r="CE21" s="365"/>
      <c r="CF21" s="365"/>
      <c r="CG21" s="365"/>
      <c r="CH21" s="365"/>
      <c r="CI21" s="365"/>
      <c r="CJ21" s="366"/>
    </row>
    <row r="22" spans="1:99" ht="10.5" customHeight="1" x14ac:dyDescent="0.15">
      <c r="A22" s="303" t="s">
        <v>25</v>
      </c>
      <c r="B22" s="304"/>
      <c r="C22" s="304"/>
      <c r="D22" s="304"/>
      <c r="E22" s="305"/>
      <c r="F22" s="312"/>
      <c r="G22" s="313"/>
      <c r="H22" s="313"/>
      <c r="I22" s="313"/>
      <c r="J22" s="313"/>
      <c r="K22" s="313"/>
      <c r="L22" s="313"/>
      <c r="M22" s="313"/>
      <c r="N22" s="313"/>
      <c r="O22" s="313"/>
      <c r="P22" s="313"/>
      <c r="Q22" s="313"/>
      <c r="R22" s="313"/>
      <c r="S22" s="314"/>
      <c r="U22" s="228"/>
      <c r="V22" s="229"/>
      <c r="W22" s="59"/>
      <c r="X22" s="47"/>
      <c r="Y22" s="47"/>
      <c r="Z22" s="265"/>
      <c r="AA22" s="265"/>
      <c r="AB22" s="265"/>
      <c r="AC22" s="265"/>
      <c r="AD22" s="265"/>
      <c r="AE22" s="265"/>
      <c r="AF22" s="265"/>
      <c r="AG22" s="265"/>
      <c r="AH22" s="265"/>
      <c r="AI22" s="265"/>
      <c r="AJ22" s="265"/>
      <c r="AK22" s="265"/>
      <c r="AL22" s="265"/>
      <c r="AM22" s="265"/>
      <c r="AN22" s="265"/>
      <c r="AO22" s="265"/>
      <c r="AP22" s="265"/>
      <c r="AQ22" s="265"/>
      <c r="AR22" s="265"/>
      <c r="AS22" s="265"/>
      <c r="AT22" s="265"/>
      <c r="AU22" s="265"/>
      <c r="AV22" s="265"/>
      <c r="AW22" s="265"/>
      <c r="AX22" s="265"/>
      <c r="AY22" s="265"/>
      <c r="AZ22" s="265"/>
      <c r="BA22" s="265"/>
      <c r="BB22" s="265"/>
      <c r="BC22" s="265"/>
      <c r="BD22" s="265"/>
      <c r="BE22" s="265"/>
      <c r="BF22" s="265"/>
      <c r="BG22" s="265"/>
      <c r="BH22" s="265"/>
      <c r="BI22" s="265"/>
      <c r="BJ22" s="265"/>
      <c r="BK22" s="265"/>
      <c r="BL22" s="265"/>
      <c r="BM22" s="265"/>
      <c r="BN22" s="265"/>
      <c r="BO22" s="265"/>
      <c r="BP22" s="265"/>
      <c r="BQ22" s="265"/>
      <c r="BR22" s="320" t="s">
        <v>26</v>
      </c>
      <c r="BS22" s="320"/>
      <c r="BT22" s="320"/>
      <c r="BU22" s="320"/>
      <c r="BV22" s="321"/>
      <c r="BY22" s="326" t="str">
        <f>CQ7</f>
        <v>04-8443</v>
      </c>
      <c r="BZ22" s="327"/>
      <c r="CA22" s="327"/>
      <c r="CB22" s="327"/>
      <c r="CC22" s="327"/>
      <c r="CD22" s="327"/>
      <c r="CE22" s="327"/>
      <c r="CF22" s="327"/>
      <c r="CG22" s="327"/>
      <c r="CH22" s="327"/>
      <c r="CI22" s="327"/>
      <c r="CJ22" s="328"/>
    </row>
    <row r="23" spans="1:99" ht="10.5" customHeight="1" x14ac:dyDescent="0.15">
      <c r="A23" s="306"/>
      <c r="B23" s="307"/>
      <c r="C23" s="307"/>
      <c r="D23" s="307"/>
      <c r="E23" s="308"/>
      <c r="F23" s="315"/>
      <c r="G23" s="209"/>
      <c r="H23" s="209"/>
      <c r="I23" s="209"/>
      <c r="J23" s="209"/>
      <c r="K23" s="209"/>
      <c r="L23" s="209"/>
      <c r="M23" s="209"/>
      <c r="N23" s="209"/>
      <c r="O23" s="209"/>
      <c r="P23" s="209"/>
      <c r="Q23" s="209"/>
      <c r="R23" s="209"/>
      <c r="S23" s="316"/>
      <c r="U23" s="228"/>
      <c r="V23" s="229"/>
      <c r="W23" s="59"/>
      <c r="X23" s="47"/>
      <c r="Y23" s="47"/>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49"/>
      <c r="AZ23" s="249"/>
      <c r="BA23" s="249"/>
      <c r="BB23" s="249"/>
      <c r="BC23" s="249"/>
      <c r="BD23" s="249"/>
      <c r="BE23" s="249"/>
      <c r="BF23" s="249"/>
      <c r="BG23" s="249"/>
      <c r="BH23" s="249"/>
      <c r="BI23" s="249"/>
      <c r="BJ23" s="249"/>
      <c r="BK23" s="249"/>
      <c r="BL23" s="249"/>
      <c r="BM23" s="249"/>
      <c r="BN23" s="249"/>
      <c r="BO23" s="249"/>
      <c r="BP23" s="249"/>
      <c r="BQ23" s="249"/>
      <c r="BR23" s="322"/>
      <c r="BS23" s="322"/>
      <c r="BT23" s="322"/>
      <c r="BU23" s="322"/>
      <c r="BV23" s="323"/>
      <c r="BY23" s="326"/>
      <c r="BZ23" s="327"/>
      <c r="CA23" s="327"/>
      <c r="CB23" s="327"/>
      <c r="CC23" s="327"/>
      <c r="CD23" s="327"/>
      <c r="CE23" s="327"/>
      <c r="CF23" s="327"/>
      <c r="CG23" s="327"/>
      <c r="CH23" s="327"/>
      <c r="CI23" s="327"/>
      <c r="CJ23" s="328"/>
    </row>
    <row r="24" spans="1:99" ht="10.5" customHeight="1" x14ac:dyDescent="0.15">
      <c r="A24" s="306"/>
      <c r="B24" s="307"/>
      <c r="C24" s="307"/>
      <c r="D24" s="307"/>
      <c r="E24" s="308"/>
      <c r="F24" s="315"/>
      <c r="G24" s="209"/>
      <c r="H24" s="209"/>
      <c r="I24" s="209"/>
      <c r="J24" s="209"/>
      <c r="K24" s="209"/>
      <c r="L24" s="209"/>
      <c r="M24" s="209"/>
      <c r="N24" s="209"/>
      <c r="O24" s="209"/>
      <c r="P24" s="209"/>
      <c r="Q24" s="209"/>
      <c r="R24" s="209"/>
      <c r="S24" s="316"/>
      <c r="U24" s="228"/>
      <c r="V24" s="229"/>
      <c r="W24" s="59"/>
      <c r="X24" s="47"/>
      <c r="Y24" s="47"/>
      <c r="Z24" s="249"/>
      <c r="AA24" s="249"/>
      <c r="AB24" s="249"/>
      <c r="AC24" s="249"/>
      <c r="AD24" s="249"/>
      <c r="AE24" s="249"/>
      <c r="AF24" s="249"/>
      <c r="AG24" s="249"/>
      <c r="AH24" s="249"/>
      <c r="AI24" s="249"/>
      <c r="AJ24" s="249"/>
      <c r="AK24" s="249"/>
      <c r="AL24" s="249"/>
      <c r="AM24" s="249"/>
      <c r="AN24" s="249"/>
      <c r="AO24" s="249"/>
      <c r="AP24" s="249"/>
      <c r="AQ24" s="249"/>
      <c r="AR24" s="249"/>
      <c r="AS24" s="249"/>
      <c r="AT24" s="249"/>
      <c r="AU24" s="249"/>
      <c r="AV24" s="249"/>
      <c r="AW24" s="249"/>
      <c r="AX24" s="249"/>
      <c r="AY24" s="249"/>
      <c r="AZ24" s="249"/>
      <c r="BA24" s="249"/>
      <c r="BB24" s="249"/>
      <c r="BC24" s="249"/>
      <c r="BD24" s="249"/>
      <c r="BE24" s="249"/>
      <c r="BF24" s="249"/>
      <c r="BG24" s="249"/>
      <c r="BH24" s="249"/>
      <c r="BI24" s="249"/>
      <c r="BJ24" s="249"/>
      <c r="BK24" s="249"/>
      <c r="BL24" s="249"/>
      <c r="BM24" s="249"/>
      <c r="BN24" s="249"/>
      <c r="BO24" s="249"/>
      <c r="BP24" s="249"/>
      <c r="BQ24" s="249"/>
      <c r="BR24" s="322"/>
      <c r="BS24" s="322"/>
      <c r="BT24" s="322"/>
      <c r="BU24" s="322"/>
      <c r="BV24" s="323"/>
      <c r="BY24" s="326"/>
      <c r="BZ24" s="327"/>
      <c r="CA24" s="327"/>
      <c r="CB24" s="327"/>
      <c r="CC24" s="327"/>
      <c r="CD24" s="327"/>
      <c r="CE24" s="327"/>
      <c r="CF24" s="327"/>
      <c r="CG24" s="327"/>
      <c r="CH24" s="327"/>
      <c r="CI24" s="327"/>
      <c r="CJ24" s="328"/>
    </row>
    <row r="25" spans="1:99" ht="10.5" customHeight="1" thickBot="1" x14ac:dyDescent="0.2">
      <c r="A25" s="309"/>
      <c r="B25" s="310"/>
      <c r="C25" s="310"/>
      <c r="D25" s="310"/>
      <c r="E25" s="311"/>
      <c r="F25" s="317"/>
      <c r="G25" s="318"/>
      <c r="H25" s="318"/>
      <c r="I25" s="318"/>
      <c r="J25" s="318"/>
      <c r="K25" s="318"/>
      <c r="L25" s="318"/>
      <c r="M25" s="318"/>
      <c r="N25" s="318"/>
      <c r="O25" s="318"/>
      <c r="P25" s="318"/>
      <c r="Q25" s="318"/>
      <c r="R25" s="318"/>
      <c r="S25" s="319"/>
      <c r="T25" s="51"/>
      <c r="U25" s="230"/>
      <c r="V25" s="231"/>
      <c r="W25" s="60"/>
      <c r="X25" s="61"/>
      <c r="Y25" s="61"/>
      <c r="Z25" s="266"/>
      <c r="AA25" s="266"/>
      <c r="AB25" s="266"/>
      <c r="AC25" s="266"/>
      <c r="AD25" s="266"/>
      <c r="AE25" s="266"/>
      <c r="AF25" s="266"/>
      <c r="AG25" s="266"/>
      <c r="AH25" s="266"/>
      <c r="AI25" s="266"/>
      <c r="AJ25" s="266"/>
      <c r="AK25" s="266"/>
      <c r="AL25" s="266"/>
      <c r="AM25" s="266"/>
      <c r="AN25" s="266"/>
      <c r="AO25" s="266"/>
      <c r="AP25" s="266"/>
      <c r="AQ25" s="266"/>
      <c r="AR25" s="266"/>
      <c r="AS25" s="266"/>
      <c r="AT25" s="266"/>
      <c r="AU25" s="266"/>
      <c r="AV25" s="266"/>
      <c r="AW25" s="266"/>
      <c r="AX25" s="266"/>
      <c r="AY25" s="266"/>
      <c r="AZ25" s="266"/>
      <c r="BA25" s="266"/>
      <c r="BB25" s="266"/>
      <c r="BC25" s="266"/>
      <c r="BD25" s="266"/>
      <c r="BE25" s="266"/>
      <c r="BF25" s="266"/>
      <c r="BG25" s="266"/>
      <c r="BH25" s="266"/>
      <c r="BI25" s="266"/>
      <c r="BJ25" s="266"/>
      <c r="BK25" s="266"/>
      <c r="BL25" s="266"/>
      <c r="BM25" s="266"/>
      <c r="BN25" s="266"/>
      <c r="BO25" s="266"/>
      <c r="BP25" s="266"/>
      <c r="BQ25" s="266"/>
      <c r="BR25" s="324"/>
      <c r="BS25" s="324"/>
      <c r="BT25" s="324"/>
      <c r="BU25" s="324"/>
      <c r="BV25" s="325"/>
      <c r="BY25" s="329"/>
      <c r="BZ25" s="330"/>
      <c r="CA25" s="330"/>
      <c r="CB25" s="330"/>
      <c r="CC25" s="330"/>
      <c r="CD25" s="330"/>
      <c r="CE25" s="330"/>
      <c r="CF25" s="330"/>
      <c r="CG25" s="330"/>
      <c r="CH25" s="330"/>
      <c r="CI25" s="330"/>
      <c r="CJ25" s="331"/>
    </row>
    <row r="26" spans="1:99" ht="10.5" customHeight="1" x14ac:dyDescent="0.15">
      <c r="A26" s="332" t="s">
        <v>27</v>
      </c>
      <c r="B26" s="333"/>
      <c r="C26" s="333"/>
      <c r="D26" s="333"/>
      <c r="E26" s="333"/>
      <c r="F26" s="333"/>
      <c r="G26" s="333"/>
      <c r="H26" s="333"/>
      <c r="I26" s="333"/>
      <c r="J26" s="333"/>
      <c r="K26" s="333"/>
      <c r="L26" s="333"/>
      <c r="M26" s="333"/>
      <c r="N26" s="333"/>
      <c r="O26" s="333"/>
      <c r="P26" s="333"/>
      <c r="Q26" s="333"/>
      <c r="R26" s="333"/>
      <c r="S26" s="334"/>
      <c r="T26" s="62"/>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row>
    <row r="27" spans="1:99" ht="10.5" customHeight="1" x14ac:dyDescent="0.15">
      <c r="A27" s="332"/>
      <c r="B27" s="333"/>
      <c r="C27" s="333"/>
      <c r="D27" s="333"/>
      <c r="E27" s="333"/>
      <c r="F27" s="333"/>
      <c r="G27" s="333"/>
      <c r="H27" s="333"/>
      <c r="I27" s="333"/>
      <c r="J27" s="333"/>
      <c r="K27" s="333"/>
      <c r="L27" s="333"/>
      <c r="M27" s="333"/>
      <c r="N27" s="333"/>
      <c r="O27" s="333"/>
      <c r="P27" s="333"/>
      <c r="Q27" s="333"/>
      <c r="R27" s="333"/>
      <c r="S27" s="334"/>
      <c r="T27" s="62"/>
      <c r="U27" s="335" t="s">
        <v>28</v>
      </c>
      <c r="V27" s="335"/>
      <c r="W27" s="335"/>
      <c r="X27" s="335"/>
      <c r="Y27" s="335"/>
      <c r="Z27" s="335"/>
      <c r="AA27" s="335"/>
      <c r="AB27" s="335"/>
      <c r="AC27" s="335"/>
      <c r="AD27" s="335"/>
      <c r="AE27" s="335"/>
      <c r="AF27" s="335"/>
      <c r="AG27" s="335"/>
      <c r="AH27" s="335"/>
      <c r="AI27" s="335"/>
      <c r="AJ27" s="335"/>
      <c r="AK27" s="335"/>
      <c r="AL27" s="335"/>
      <c r="AM27" s="335"/>
      <c r="AN27" s="335"/>
      <c r="AO27" s="335"/>
      <c r="AP27" s="335"/>
      <c r="AQ27" s="335"/>
      <c r="AR27" s="335"/>
      <c r="AS27" s="335"/>
      <c r="AT27" s="335"/>
      <c r="AU27" s="335"/>
      <c r="AV27" s="335"/>
      <c r="AW27" s="335"/>
      <c r="AX27" s="335"/>
      <c r="AY27" s="335"/>
      <c r="AZ27" s="335"/>
      <c r="BA27" s="335"/>
      <c r="BB27" s="335"/>
      <c r="BC27" s="335"/>
      <c r="BD27" s="335"/>
      <c r="BE27" s="335"/>
      <c r="BF27" s="335"/>
      <c r="BG27" s="335"/>
      <c r="BH27" s="335"/>
      <c r="BI27" s="335"/>
      <c r="BJ27" s="335"/>
      <c r="BK27" s="335"/>
      <c r="BL27" s="335"/>
      <c r="BM27" s="335"/>
      <c r="BN27" s="335"/>
      <c r="BO27" s="335"/>
      <c r="BP27" s="335"/>
      <c r="BQ27" s="335"/>
      <c r="BR27" s="335"/>
      <c r="BS27" s="335"/>
      <c r="BT27" s="335"/>
      <c r="BU27" s="335"/>
      <c r="BV27" s="335"/>
      <c r="BW27" s="335"/>
      <c r="BX27" s="335"/>
      <c r="BY27" s="335"/>
      <c r="BZ27" s="335"/>
      <c r="CA27" s="335"/>
      <c r="CB27" s="335"/>
      <c r="CC27" s="335"/>
      <c r="CD27" s="335"/>
      <c r="CE27" s="335"/>
      <c r="CF27" s="335"/>
      <c r="CG27" s="335"/>
      <c r="CH27" s="335"/>
      <c r="CI27" s="335"/>
      <c r="CJ27" s="335"/>
    </row>
    <row r="28" spans="1:99" ht="10.5" customHeight="1" x14ac:dyDescent="0.15">
      <c r="A28" s="336" t="s">
        <v>29</v>
      </c>
      <c r="B28" s="337"/>
      <c r="C28" s="337"/>
      <c r="D28" s="337"/>
      <c r="E28" s="337"/>
      <c r="F28" s="337"/>
      <c r="G28" s="337"/>
      <c r="H28" s="337"/>
      <c r="I28" s="337"/>
      <c r="J28" s="337"/>
      <c r="K28" s="337"/>
      <c r="L28" s="337"/>
      <c r="M28" s="337"/>
      <c r="N28" s="337"/>
      <c r="O28" s="337"/>
      <c r="P28" s="337"/>
      <c r="Q28" s="337"/>
      <c r="R28" s="337"/>
      <c r="S28" s="338"/>
      <c r="T28" s="62"/>
      <c r="U28" s="335"/>
      <c r="V28" s="335"/>
      <c r="W28" s="335"/>
      <c r="X28" s="335"/>
      <c r="Y28" s="335"/>
      <c r="Z28" s="335"/>
      <c r="AA28" s="335"/>
      <c r="AB28" s="335"/>
      <c r="AC28" s="335"/>
      <c r="AD28" s="335"/>
      <c r="AE28" s="335"/>
      <c r="AF28" s="335"/>
      <c r="AG28" s="335"/>
      <c r="AH28" s="335"/>
      <c r="AI28" s="335"/>
      <c r="AJ28" s="335"/>
      <c r="AK28" s="335"/>
      <c r="AL28" s="335"/>
      <c r="AM28" s="335"/>
      <c r="AN28" s="335"/>
      <c r="AO28" s="335"/>
      <c r="AP28" s="335"/>
      <c r="AQ28" s="335"/>
      <c r="AR28" s="335"/>
      <c r="AS28" s="335"/>
      <c r="AT28" s="335"/>
      <c r="AU28" s="335"/>
      <c r="AV28" s="335"/>
      <c r="AW28" s="335"/>
      <c r="AX28" s="335"/>
      <c r="AY28" s="335"/>
      <c r="AZ28" s="335"/>
      <c r="BA28" s="335"/>
      <c r="BB28" s="335"/>
      <c r="BC28" s="335"/>
      <c r="BD28" s="335"/>
      <c r="BE28" s="335"/>
      <c r="BF28" s="335"/>
      <c r="BG28" s="335"/>
      <c r="BH28" s="335"/>
      <c r="BI28" s="335"/>
      <c r="BJ28" s="335"/>
      <c r="BK28" s="335"/>
      <c r="BL28" s="335"/>
      <c r="BM28" s="335"/>
      <c r="BN28" s="335"/>
      <c r="BO28" s="335"/>
      <c r="BP28" s="335"/>
      <c r="BQ28" s="335"/>
      <c r="BR28" s="335"/>
      <c r="BS28" s="335"/>
      <c r="BT28" s="335"/>
      <c r="BU28" s="335"/>
      <c r="BV28" s="335"/>
      <c r="BW28" s="335"/>
      <c r="BX28" s="335"/>
      <c r="BY28" s="335"/>
      <c r="BZ28" s="335"/>
      <c r="CA28" s="335"/>
      <c r="CB28" s="335"/>
      <c r="CC28" s="335"/>
      <c r="CD28" s="335"/>
      <c r="CE28" s="335"/>
      <c r="CF28" s="335"/>
      <c r="CG28" s="335"/>
      <c r="CH28" s="335"/>
      <c r="CI28" s="335"/>
      <c r="CJ28" s="335"/>
    </row>
    <row r="29" spans="1:99" ht="10.5" customHeight="1" x14ac:dyDescent="0.15">
      <c r="A29" s="287" t="str">
        <f>IF(CE38="歳　暮","",CQ32)</f>
        <v>6月下旬</v>
      </c>
      <c r="B29" s="288"/>
      <c r="C29" s="288"/>
      <c r="D29" s="288"/>
      <c r="E29" s="288"/>
      <c r="F29" s="288"/>
      <c r="G29" s="288"/>
      <c r="H29" s="288"/>
      <c r="I29" s="156"/>
      <c r="J29" s="156"/>
      <c r="K29" s="156"/>
      <c r="L29" s="156"/>
      <c r="M29" s="156"/>
      <c r="N29" s="156"/>
      <c r="O29" s="156"/>
      <c r="P29" s="156"/>
      <c r="Q29" s="156"/>
      <c r="R29" s="156"/>
      <c r="S29" s="292"/>
      <c r="T29" s="62"/>
      <c r="U29" s="294" t="s">
        <v>30</v>
      </c>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c r="AS29" s="294"/>
      <c r="AT29" s="294"/>
      <c r="AU29" s="294"/>
      <c r="AV29" s="294"/>
      <c r="AW29" s="294"/>
      <c r="AX29" s="294"/>
      <c r="AY29" s="294"/>
      <c r="AZ29" s="294"/>
      <c r="BA29" s="294"/>
      <c r="BB29" s="294"/>
      <c r="BC29" s="294"/>
      <c r="BD29" s="294"/>
      <c r="BE29" s="294"/>
      <c r="BF29" s="294"/>
      <c r="BG29" s="294"/>
      <c r="BH29" s="294"/>
      <c r="BI29" s="294"/>
      <c r="BJ29" s="294"/>
      <c r="BK29" s="294"/>
      <c r="BL29" s="294"/>
      <c r="BM29" s="294"/>
      <c r="BN29" s="294"/>
      <c r="BO29" s="294"/>
      <c r="BP29" s="294"/>
      <c r="BQ29" s="294"/>
      <c r="BR29" s="294"/>
      <c r="BS29" s="294"/>
      <c r="BT29" s="294"/>
      <c r="BU29" s="294"/>
      <c r="BV29" s="294"/>
      <c r="BW29" s="294"/>
      <c r="BX29" s="294"/>
      <c r="BY29" s="294"/>
      <c r="BZ29" s="294"/>
      <c r="CA29" s="294"/>
      <c r="CB29" s="294"/>
      <c r="CC29" s="294"/>
      <c r="CD29" s="294"/>
      <c r="CE29" s="294"/>
      <c r="CF29" s="294"/>
      <c r="CG29" s="294"/>
      <c r="CH29" s="294"/>
      <c r="CI29" s="294"/>
      <c r="CJ29" s="294"/>
    </row>
    <row r="30" spans="1:99" ht="10.5" customHeight="1" x14ac:dyDescent="0.15">
      <c r="A30" s="289"/>
      <c r="B30" s="290"/>
      <c r="C30" s="290"/>
      <c r="D30" s="290"/>
      <c r="E30" s="290"/>
      <c r="F30" s="290"/>
      <c r="G30" s="290"/>
      <c r="H30" s="290"/>
      <c r="I30" s="291"/>
      <c r="J30" s="291"/>
      <c r="K30" s="291"/>
      <c r="L30" s="291"/>
      <c r="M30" s="291"/>
      <c r="N30" s="291"/>
      <c r="O30" s="291"/>
      <c r="P30" s="291"/>
      <c r="Q30" s="291"/>
      <c r="R30" s="291"/>
      <c r="S30" s="293"/>
      <c r="T30" s="62"/>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c r="AS30" s="294"/>
      <c r="AT30" s="294"/>
      <c r="AU30" s="294"/>
      <c r="AV30" s="294"/>
      <c r="AW30" s="294"/>
      <c r="AX30" s="294"/>
      <c r="AY30" s="294"/>
      <c r="AZ30" s="294"/>
      <c r="BA30" s="294"/>
      <c r="BB30" s="294"/>
      <c r="BC30" s="294"/>
      <c r="BD30" s="294"/>
      <c r="BE30" s="294"/>
      <c r="BF30" s="294"/>
      <c r="BG30" s="294"/>
      <c r="BH30" s="294"/>
      <c r="BI30" s="294"/>
      <c r="BJ30" s="294"/>
      <c r="BK30" s="294"/>
      <c r="BL30" s="294"/>
      <c r="BM30" s="294"/>
      <c r="BN30" s="294"/>
      <c r="BO30" s="294"/>
      <c r="BP30" s="294"/>
      <c r="BQ30" s="294"/>
      <c r="BR30" s="294"/>
      <c r="BS30" s="294"/>
      <c r="BT30" s="294"/>
      <c r="BU30" s="294"/>
      <c r="BV30" s="294"/>
      <c r="BW30" s="294"/>
      <c r="BX30" s="294"/>
      <c r="BY30" s="294"/>
      <c r="BZ30" s="294"/>
      <c r="CA30" s="294"/>
      <c r="CB30" s="294"/>
      <c r="CC30" s="294"/>
      <c r="CD30" s="294"/>
      <c r="CE30" s="294"/>
      <c r="CF30" s="294"/>
      <c r="CG30" s="294"/>
      <c r="CH30" s="294"/>
      <c r="CI30" s="294"/>
      <c r="CJ30" s="294"/>
    </row>
    <row r="31" spans="1:99" ht="10.5" customHeight="1" x14ac:dyDescent="0.15">
      <c r="A31" s="295" t="str">
        <f>IF(CE38="歳　暮",CQ34,CQ33)</f>
        <v>7月上旬</v>
      </c>
      <c r="B31" s="296"/>
      <c r="C31" s="296"/>
      <c r="D31" s="296"/>
      <c r="E31" s="296"/>
      <c r="F31" s="296"/>
      <c r="G31" s="296"/>
      <c r="H31" s="296"/>
      <c r="I31" s="299" t="s">
        <v>31</v>
      </c>
      <c r="J31" s="299"/>
      <c r="K31" s="299"/>
      <c r="L31" s="299"/>
      <c r="M31" s="299"/>
      <c r="N31" s="299"/>
      <c r="O31" s="296" t="s">
        <v>32</v>
      </c>
      <c r="P31" s="296"/>
      <c r="Q31" s="296"/>
      <c r="R31" s="296"/>
      <c r="S31" s="301"/>
      <c r="T31" s="62"/>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c r="CC31" s="64"/>
      <c r="CD31" s="64"/>
      <c r="CE31" s="64"/>
      <c r="CF31" s="64"/>
      <c r="CG31" s="64"/>
      <c r="CH31" s="64"/>
      <c r="CI31" s="64"/>
      <c r="CJ31" s="64"/>
    </row>
    <row r="32" spans="1:99" ht="10.5" customHeight="1" thickBot="1" x14ac:dyDescent="0.2">
      <c r="A32" s="297"/>
      <c r="B32" s="298"/>
      <c r="C32" s="298"/>
      <c r="D32" s="298"/>
      <c r="E32" s="298"/>
      <c r="F32" s="298"/>
      <c r="G32" s="298"/>
      <c r="H32" s="298"/>
      <c r="I32" s="300"/>
      <c r="J32" s="300"/>
      <c r="K32" s="300"/>
      <c r="L32" s="300"/>
      <c r="M32" s="300"/>
      <c r="N32" s="300"/>
      <c r="O32" s="298"/>
      <c r="P32" s="298"/>
      <c r="Q32" s="298"/>
      <c r="R32" s="298"/>
      <c r="S32" s="302"/>
      <c r="T32" s="65"/>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4"/>
      <c r="CF32" s="64"/>
      <c r="CG32" s="64"/>
      <c r="CH32" s="64"/>
      <c r="CI32" s="64"/>
      <c r="CJ32" s="64"/>
      <c r="CQ32" s="3" t="s">
        <v>92</v>
      </c>
      <c r="CR32" s="17" t="s">
        <v>106</v>
      </c>
      <c r="CS32" s="17"/>
      <c r="CT32" s="3">
        <v>0</v>
      </c>
      <c r="CU32" s="3">
        <v>0</v>
      </c>
    </row>
    <row r="33" spans="1:99" ht="12" customHeight="1" thickTop="1" thickBot="1" x14ac:dyDescent="0.2">
      <c r="B33" s="66"/>
      <c r="C33" s="51"/>
      <c r="D33" s="51"/>
      <c r="E33" s="51"/>
      <c r="F33" s="51"/>
      <c r="G33" s="51"/>
      <c r="H33" s="51"/>
      <c r="I33" s="51"/>
      <c r="J33" s="51"/>
      <c r="K33" s="51"/>
      <c r="L33" s="51"/>
      <c r="M33" s="51"/>
      <c r="N33" s="51"/>
      <c r="O33" s="51"/>
      <c r="P33" s="51"/>
      <c r="Q33" s="51"/>
      <c r="R33" s="51"/>
      <c r="S33" s="51"/>
      <c r="T33" s="51"/>
      <c r="U33" s="67"/>
      <c r="V33" s="67"/>
      <c r="W33" s="51"/>
      <c r="AG33" s="68"/>
      <c r="AH33" s="68"/>
      <c r="AI33" s="68"/>
      <c r="AJ33" s="68"/>
      <c r="AK33" s="68"/>
      <c r="AL33" s="68"/>
      <c r="AM33" s="69"/>
      <c r="AN33" s="69"/>
      <c r="AO33" s="69"/>
      <c r="BG33" s="427" t="s">
        <v>33</v>
      </c>
      <c r="BH33" s="427"/>
      <c r="BI33" s="427"/>
      <c r="BJ33" s="427"/>
      <c r="BK33" s="427"/>
      <c r="BL33" s="427"/>
      <c r="BM33" s="427"/>
      <c r="BN33" s="427"/>
      <c r="BO33" s="427"/>
      <c r="BP33" s="427"/>
      <c r="BQ33" s="427"/>
      <c r="BR33" s="427"/>
      <c r="BS33" s="427"/>
      <c r="BT33" s="427"/>
      <c r="BU33" s="427"/>
      <c r="BV33" s="427"/>
      <c r="BW33" s="427"/>
      <c r="BX33" s="427"/>
      <c r="BY33" s="427"/>
      <c r="BZ33" s="427"/>
      <c r="CA33" s="427"/>
      <c r="CB33" s="427"/>
      <c r="CC33" s="427"/>
      <c r="CD33" s="427"/>
      <c r="CE33" s="427"/>
      <c r="CF33" s="427"/>
      <c r="CG33" s="427"/>
      <c r="CH33" s="427"/>
      <c r="CI33" s="427"/>
      <c r="CJ33" s="427"/>
      <c r="CQ33" s="3" t="s">
        <v>93</v>
      </c>
      <c r="CR33" s="17" t="s">
        <v>107</v>
      </c>
      <c r="CS33" s="17"/>
      <c r="CT33" s="3">
        <v>1</v>
      </c>
      <c r="CU33" s="3">
        <v>770</v>
      </c>
    </row>
    <row r="34" spans="1:99" ht="12" customHeight="1" thickBot="1" x14ac:dyDescent="0.2">
      <c r="A34" s="226" t="s">
        <v>34</v>
      </c>
      <c r="B34" s="227"/>
      <c r="C34" s="70"/>
      <c r="D34" s="71"/>
      <c r="E34" s="71"/>
      <c r="F34" s="71"/>
      <c r="G34" s="71"/>
      <c r="H34" s="71"/>
      <c r="I34" s="71"/>
      <c r="J34" s="71"/>
      <c r="K34" s="71"/>
      <c r="L34" s="71"/>
      <c r="M34" s="71"/>
      <c r="N34" s="71"/>
      <c r="O34" s="71"/>
      <c r="P34" s="71"/>
      <c r="Q34" s="71"/>
      <c r="R34" s="72"/>
      <c r="S34" s="72"/>
      <c r="T34" s="72"/>
      <c r="U34" s="73"/>
      <c r="V34" s="73"/>
      <c r="W34" s="73"/>
      <c r="X34" s="73"/>
      <c r="Y34" s="73"/>
      <c r="Z34" s="73"/>
      <c r="AA34" s="72"/>
      <c r="AB34" s="72"/>
      <c r="AC34" s="74"/>
      <c r="AD34" s="74"/>
      <c r="AE34" s="74"/>
      <c r="AF34" s="74"/>
      <c r="AG34" s="74"/>
      <c r="AH34" s="74"/>
      <c r="AI34" s="74"/>
      <c r="AJ34" s="74"/>
      <c r="AK34" s="74"/>
      <c r="AL34" s="74"/>
      <c r="AM34" s="74"/>
      <c r="AN34" s="74"/>
      <c r="AO34" s="74"/>
      <c r="AP34" s="74"/>
      <c r="AQ34" s="74"/>
      <c r="AR34" s="74"/>
      <c r="AS34" s="72"/>
      <c r="AT34" s="72"/>
      <c r="AU34" s="72"/>
      <c r="AV34" s="72"/>
      <c r="AW34" s="72"/>
      <c r="AX34" s="72"/>
      <c r="AY34" s="72"/>
      <c r="AZ34" s="72"/>
      <c r="BA34" s="72"/>
      <c r="BB34" s="72"/>
      <c r="BC34" s="72"/>
      <c r="BD34" s="72"/>
      <c r="BE34" s="44"/>
      <c r="BF34" s="18"/>
      <c r="BG34" s="428" t="str">
        <f>"（ご希望のない場合は「"&amp;CR34&amp;"のし」発送となります）"</f>
        <v>（ご希望のない場合は「中元のし」発送となります）</v>
      </c>
      <c r="BH34" s="428"/>
      <c r="BI34" s="428"/>
      <c r="BJ34" s="428"/>
      <c r="BK34" s="428"/>
      <c r="BL34" s="428"/>
      <c r="BM34" s="428"/>
      <c r="BN34" s="428"/>
      <c r="BO34" s="428"/>
      <c r="BP34" s="428"/>
      <c r="BQ34" s="428"/>
      <c r="BR34" s="428"/>
      <c r="BS34" s="428"/>
      <c r="BT34" s="428"/>
      <c r="BU34" s="428"/>
      <c r="BV34" s="428"/>
      <c r="BW34" s="428"/>
      <c r="BX34" s="428"/>
      <c r="BY34" s="428"/>
      <c r="BZ34" s="428"/>
      <c r="CA34" s="428"/>
      <c r="CB34" s="428"/>
      <c r="CC34" s="428"/>
      <c r="CD34" s="428"/>
      <c r="CE34" s="428"/>
      <c r="CF34" s="428"/>
      <c r="CG34" s="428"/>
      <c r="CH34" s="428"/>
      <c r="CI34" s="428"/>
      <c r="CJ34" s="428"/>
      <c r="CP34" s="5"/>
      <c r="CQ34" s="3" t="s">
        <v>94</v>
      </c>
      <c r="CR34" s="13" t="str">
        <f>IF(CE38="中　元",CR32,CR33)</f>
        <v>中元</v>
      </c>
    </row>
    <row r="35" spans="1:99" ht="10.5" customHeight="1" x14ac:dyDescent="0.15">
      <c r="A35" s="228"/>
      <c r="B35" s="229"/>
      <c r="C35" s="67"/>
      <c r="D35" s="232" t="s">
        <v>10</v>
      </c>
      <c r="E35" s="232"/>
      <c r="F35" s="233"/>
      <c r="G35" s="234" t="s">
        <v>11</v>
      </c>
      <c r="H35" s="235"/>
      <c r="I35" s="235"/>
      <c r="J35" s="235"/>
      <c r="K35" s="235"/>
      <c r="L35" s="235"/>
      <c r="M35" s="235"/>
      <c r="N35" s="235"/>
      <c r="O35" s="235"/>
      <c r="P35" s="235"/>
      <c r="Q35" s="235"/>
      <c r="R35" s="235"/>
      <c r="S35" s="235"/>
      <c r="T35" s="235"/>
      <c r="U35" s="235"/>
      <c r="V35" s="236"/>
      <c r="W35" s="75"/>
      <c r="X35" s="75"/>
      <c r="Y35" s="75"/>
      <c r="Z35" s="75"/>
      <c r="AC35" s="76"/>
      <c r="AD35" s="76"/>
      <c r="AE35" s="76"/>
      <c r="AF35" s="76"/>
      <c r="AG35" s="76"/>
      <c r="AH35" s="76"/>
      <c r="AI35" s="76"/>
      <c r="AJ35" s="76"/>
      <c r="AK35" s="76"/>
      <c r="AL35" s="76"/>
      <c r="AM35" s="76"/>
      <c r="AN35" s="76"/>
      <c r="AO35" s="76"/>
      <c r="AP35" s="76"/>
      <c r="AQ35" s="76"/>
      <c r="AR35" s="76"/>
      <c r="BE35" s="50"/>
      <c r="BF35" s="18"/>
      <c r="BG35" s="243" t="s">
        <v>35</v>
      </c>
      <c r="BH35" s="244"/>
      <c r="BI35" s="244"/>
      <c r="BJ35" s="244"/>
      <c r="BK35" s="244"/>
      <c r="BL35" s="245"/>
      <c r="BM35" s="188" t="s">
        <v>36</v>
      </c>
      <c r="BN35" s="129"/>
      <c r="BO35" s="129"/>
      <c r="BP35" s="129"/>
      <c r="BQ35" s="130"/>
      <c r="BR35" s="188" t="s">
        <v>37</v>
      </c>
      <c r="BS35" s="129"/>
      <c r="BT35" s="129"/>
      <c r="BU35" s="129"/>
      <c r="BV35" s="129"/>
      <c r="BW35" s="129"/>
      <c r="BX35" s="188" t="s">
        <v>38</v>
      </c>
      <c r="BY35" s="129"/>
      <c r="BZ35" s="129"/>
      <c r="CA35" s="129"/>
      <c r="CB35" s="129"/>
      <c r="CC35" s="129"/>
      <c r="CD35" s="129"/>
      <c r="CE35" s="190" t="s">
        <v>39</v>
      </c>
      <c r="CF35" s="191"/>
      <c r="CG35" s="191"/>
      <c r="CH35" s="191"/>
      <c r="CI35" s="191"/>
      <c r="CJ35" s="192"/>
      <c r="CP35" s="103">
        <v>1</v>
      </c>
      <c r="CQ35" s="104" t="str">
        <f t="shared" ref="CQ35:CQ66" si="0">IF(CE$38="中　元",CU35,"")</f>
        <v>HA-104</v>
      </c>
      <c r="CR35" s="15">
        <v>7560</v>
      </c>
      <c r="CT35" s="104" t="s">
        <v>40</v>
      </c>
      <c r="CU35" s="104" t="s">
        <v>40</v>
      </c>
    </row>
    <row r="36" spans="1:99" ht="10.5" customHeight="1" thickBot="1" x14ac:dyDescent="0.2">
      <c r="A36" s="228"/>
      <c r="B36" s="229"/>
      <c r="C36" s="67"/>
      <c r="D36" s="232"/>
      <c r="E36" s="232"/>
      <c r="F36" s="233"/>
      <c r="G36" s="237"/>
      <c r="H36" s="238"/>
      <c r="I36" s="238"/>
      <c r="J36" s="238"/>
      <c r="K36" s="238"/>
      <c r="L36" s="238"/>
      <c r="M36" s="238"/>
      <c r="N36" s="238"/>
      <c r="O36" s="238"/>
      <c r="P36" s="238"/>
      <c r="Q36" s="238"/>
      <c r="R36" s="238"/>
      <c r="S36" s="238"/>
      <c r="T36" s="238"/>
      <c r="U36" s="238"/>
      <c r="V36" s="239"/>
      <c r="W36" s="75"/>
      <c r="X36" s="75"/>
      <c r="Y36" s="75"/>
      <c r="Z36" s="75"/>
      <c r="AC36" s="55"/>
      <c r="AD36" s="55"/>
      <c r="AE36" s="55"/>
      <c r="AF36" s="55"/>
      <c r="AG36" s="55"/>
      <c r="AH36" s="55"/>
      <c r="AI36" s="55"/>
      <c r="AJ36" s="55"/>
      <c r="AK36" s="55"/>
      <c r="AL36" s="55"/>
      <c r="AM36" s="55"/>
      <c r="AN36" s="55"/>
      <c r="AO36" s="55"/>
      <c r="AP36" s="55"/>
      <c r="AQ36" s="55"/>
      <c r="AR36" s="55"/>
      <c r="BE36" s="50"/>
      <c r="BF36" s="18"/>
      <c r="BG36" s="246"/>
      <c r="BH36" s="247"/>
      <c r="BI36" s="247"/>
      <c r="BJ36" s="247"/>
      <c r="BK36" s="247"/>
      <c r="BL36" s="248"/>
      <c r="BM36" s="189"/>
      <c r="BN36" s="135"/>
      <c r="BO36" s="135"/>
      <c r="BP36" s="135"/>
      <c r="BQ36" s="136"/>
      <c r="BR36" s="189"/>
      <c r="BS36" s="135"/>
      <c r="BT36" s="135"/>
      <c r="BU36" s="135"/>
      <c r="BV36" s="135"/>
      <c r="BW36" s="135"/>
      <c r="BX36" s="189"/>
      <c r="BY36" s="135"/>
      <c r="BZ36" s="135"/>
      <c r="CA36" s="135"/>
      <c r="CB36" s="135"/>
      <c r="CC36" s="135"/>
      <c r="CD36" s="135"/>
      <c r="CE36" s="193"/>
      <c r="CF36" s="194"/>
      <c r="CG36" s="194"/>
      <c r="CH36" s="194"/>
      <c r="CI36" s="194"/>
      <c r="CJ36" s="195"/>
      <c r="CP36" s="105">
        <v>2</v>
      </c>
      <c r="CQ36" s="104" t="str">
        <f t="shared" si="0"/>
        <v>HA-102</v>
      </c>
      <c r="CR36" s="15">
        <v>7560</v>
      </c>
      <c r="CT36" s="104" t="s">
        <v>41</v>
      </c>
      <c r="CU36" s="104" t="s">
        <v>41</v>
      </c>
    </row>
    <row r="37" spans="1:99" ht="10.5" customHeight="1" x14ac:dyDescent="0.15">
      <c r="A37" s="228"/>
      <c r="B37" s="229"/>
      <c r="C37" s="67"/>
      <c r="D37" s="232"/>
      <c r="E37" s="232"/>
      <c r="F37" s="233"/>
      <c r="G37" s="240"/>
      <c r="H37" s="241"/>
      <c r="I37" s="241"/>
      <c r="J37" s="241"/>
      <c r="K37" s="241"/>
      <c r="L37" s="241"/>
      <c r="M37" s="241"/>
      <c r="N37" s="241"/>
      <c r="O37" s="241"/>
      <c r="P37" s="241"/>
      <c r="Q37" s="241"/>
      <c r="R37" s="241"/>
      <c r="S37" s="241"/>
      <c r="T37" s="241"/>
      <c r="U37" s="241"/>
      <c r="V37" s="242"/>
      <c r="W37" s="75"/>
      <c r="X37" s="75"/>
      <c r="Y37" s="75"/>
      <c r="Z37" s="75"/>
      <c r="AC37" s="55"/>
      <c r="AD37" s="55"/>
      <c r="AE37" s="55"/>
      <c r="AF37" s="55"/>
      <c r="AG37" s="55"/>
      <c r="AH37" s="55"/>
      <c r="AI37" s="55"/>
      <c r="AJ37" s="55"/>
      <c r="AK37" s="55"/>
      <c r="AL37" s="55"/>
      <c r="AM37" s="55"/>
      <c r="AN37" s="55"/>
      <c r="AO37" s="55"/>
      <c r="AP37" s="55"/>
      <c r="AQ37" s="55"/>
      <c r="AR37" s="55"/>
      <c r="BE37" s="50"/>
      <c r="BF37" s="18"/>
      <c r="BG37" s="196"/>
      <c r="BH37" s="197"/>
      <c r="BI37" s="197"/>
      <c r="BJ37" s="197"/>
      <c r="BK37" s="197"/>
      <c r="BL37" s="198"/>
      <c r="BM37" s="205"/>
      <c r="BN37" s="206"/>
      <c r="BO37" s="206"/>
      <c r="BP37" s="206"/>
      <c r="BQ37" s="207"/>
      <c r="BR37" s="214" t="str">
        <f>IF(BG37="","",VLOOKUP(BG37,$CP$35:$CR$81,3,FALSE))</f>
        <v/>
      </c>
      <c r="BS37" s="215"/>
      <c r="BT37" s="215"/>
      <c r="BU37" s="215"/>
      <c r="BV37" s="215"/>
      <c r="BW37" s="216"/>
      <c r="BX37" s="214" t="str">
        <f>IFERROR(BM37*BR37,"")</f>
        <v/>
      </c>
      <c r="BY37" s="215"/>
      <c r="BZ37" s="215"/>
      <c r="CA37" s="215"/>
      <c r="CB37" s="215"/>
      <c r="CC37" s="215"/>
      <c r="CD37" s="216"/>
      <c r="CE37" s="223"/>
      <c r="CF37" s="224"/>
      <c r="CG37" s="224"/>
      <c r="CH37" s="224"/>
      <c r="CI37" s="224"/>
      <c r="CJ37" s="225"/>
      <c r="CP37" s="103">
        <v>3</v>
      </c>
      <c r="CQ37" s="104" t="str">
        <f t="shared" si="0"/>
        <v>HA-501</v>
      </c>
      <c r="CR37" s="15">
        <v>3780</v>
      </c>
      <c r="CT37" s="104" t="s">
        <v>42</v>
      </c>
      <c r="CU37" s="104" t="s">
        <v>42</v>
      </c>
    </row>
    <row r="38" spans="1:99" ht="10.5" customHeight="1" x14ac:dyDescent="0.15">
      <c r="A38" s="228"/>
      <c r="B38" s="229"/>
      <c r="C38" s="67"/>
      <c r="D38" s="56"/>
      <c r="E38" s="56"/>
      <c r="F38" s="56"/>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249"/>
      <c r="BE38" s="250"/>
      <c r="BF38" s="18"/>
      <c r="BG38" s="199"/>
      <c r="BH38" s="200"/>
      <c r="BI38" s="200"/>
      <c r="BJ38" s="200"/>
      <c r="BK38" s="200"/>
      <c r="BL38" s="201"/>
      <c r="BM38" s="208"/>
      <c r="BN38" s="209"/>
      <c r="BO38" s="209"/>
      <c r="BP38" s="209"/>
      <c r="BQ38" s="210"/>
      <c r="BR38" s="217"/>
      <c r="BS38" s="218"/>
      <c r="BT38" s="218"/>
      <c r="BU38" s="218"/>
      <c r="BV38" s="218"/>
      <c r="BW38" s="219"/>
      <c r="BX38" s="217"/>
      <c r="BY38" s="218"/>
      <c r="BZ38" s="218"/>
      <c r="CA38" s="218"/>
      <c r="CB38" s="218"/>
      <c r="CC38" s="218"/>
      <c r="CD38" s="219"/>
      <c r="CE38" s="167" t="s">
        <v>112</v>
      </c>
      <c r="CF38" s="168"/>
      <c r="CG38" s="168"/>
      <c r="CH38" s="168"/>
      <c r="CI38" s="77"/>
      <c r="CJ38" s="78"/>
      <c r="CP38" s="103">
        <v>4</v>
      </c>
      <c r="CQ38" s="104" t="str">
        <f t="shared" si="0"/>
        <v>HA-703</v>
      </c>
      <c r="CR38" s="15">
        <v>5292</v>
      </c>
      <c r="CT38" s="104" t="s">
        <v>43</v>
      </c>
      <c r="CU38" s="104" t="s">
        <v>43</v>
      </c>
    </row>
    <row r="39" spans="1:99" ht="10.5" customHeight="1" x14ac:dyDescent="0.15">
      <c r="A39" s="228"/>
      <c r="B39" s="229"/>
      <c r="C39" s="67"/>
      <c r="D39" s="56"/>
      <c r="E39" s="56"/>
      <c r="F39" s="56"/>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49"/>
      <c r="AU39" s="249"/>
      <c r="AV39" s="249"/>
      <c r="AW39" s="249"/>
      <c r="AX39" s="249"/>
      <c r="AY39" s="249"/>
      <c r="AZ39" s="249"/>
      <c r="BA39" s="249"/>
      <c r="BB39" s="249"/>
      <c r="BC39" s="249"/>
      <c r="BD39" s="249"/>
      <c r="BE39" s="250"/>
      <c r="BF39" s="18"/>
      <c r="BG39" s="199"/>
      <c r="BH39" s="200"/>
      <c r="BI39" s="200"/>
      <c r="BJ39" s="200"/>
      <c r="BK39" s="200"/>
      <c r="BL39" s="201"/>
      <c r="BM39" s="208"/>
      <c r="BN39" s="209"/>
      <c r="BO39" s="209"/>
      <c r="BP39" s="209"/>
      <c r="BQ39" s="210"/>
      <c r="BR39" s="217"/>
      <c r="BS39" s="218"/>
      <c r="BT39" s="218"/>
      <c r="BU39" s="218"/>
      <c r="BV39" s="218"/>
      <c r="BW39" s="219"/>
      <c r="BX39" s="217"/>
      <c r="BY39" s="218"/>
      <c r="BZ39" s="218"/>
      <c r="CA39" s="218"/>
      <c r="CB39" s="218"/>
      <c r="CC39" s="218"/>
      <c r="CD39" s="219"/>
      <c r="CE39" s="79"/>
      <c r="CF39" s="80"/>
      <c r="CG39" s="80"/>
      <c r="CH39" s="80"/>
      <c r="CI39" s="80"/>
      <c r="CJ39" s="81"/>
      <c r="CP39" s="105">
        <v>5</v>
      </c>
      <c r="CQ39" s="104" t="str">
        <f t="shared" si="0"/>
        <v>HA-502</v>
      </c>
      <c r="CR39" s="15">
        <v>3780</v>
      </c>
      <c r="CT39" s="104" t="s">
        <v>44</v>
      </c>
      <c r="CU39" s="104" t="s">
        <v>44</v>
      </c>
    </row>
    <row r="40" spans="1:99" ht="10.5" customHeight="1" x14ac:dyDescent="0.15">
      <c r="A40" s="228"/>
      <c r="B40" s="229"/>
      <c r="C40" s="67"/>
      <c r="D40" s="56"/>
      <c r="E40" s="56"/>
      <c r="F40" s="56"/>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49"/>
      <c r="AU40" s="249"/>
      <c r="AV40" s="249"/>
      <c r="AW40" s="249"/>
      <c r="AX40" s="249"/>
      <c r="AY40" s="249"/>
      <c r="AZ40" s="249"/>
      <c r="BA40" s="249"/>
      <c r="BB40" s="249"/>
      <c r="BC40" s="249"/>
      <c r="BD40" s="249"/>
      <c r="BE40" s="250"/>
      <c r="BF40" s="18"/>
      <c r="BG40" s="199"/>
      <c r="BH40" s="200"/>
      <c r="BI40" s="200"/>
      <c r="BJ40" s="200"/>
      <c r="BK40" s="200"/>
      <c r="BL40" s="201"/>
      <c r="BM40" s="208"/>
      <c r="BN40" s="209"/>
      <c r="BO40" s="209"/>
      <c r="BP40" s="209"/>
      <c r="BQ40" s="210"/>
      <c r="BR40" s="217"/>
      <c r="BS40" s="218"/>
      <c r="BT40" s="218"/>
      <c r="BU40" s="218"/>
      <c r="BV40" s="218"/>
      <c r="BW40" s="219"/>
      <c r="BX40" s="217"/>
      <c r="BY40" s="218"/>
      <c r="BZ40" s="218"/>
      <c r="CA40" s="218"/>
      <c r="CB40" s="218"/>
      <c r="CC40" s="218"/>
      <c r="CD40" s="219"/>
      <c r="CE40" s="167" t="s">
        <v>45</v>
      </c>
      <c r="CF40" s="168"/>
      <c r="CG40" s="168"/>
      <c r="CH40" s="168"/>
      <c r="CI40" s="77"/>
      <c r="CJ40" s="78"/>
      <c r="CP40" s="103">
        <v>6</v>
      </c>
      <c r="CQ40" s="104" t="str">
        <f t="shared" si="0"/>
        <v>KK-605</v>
      </c>
      <c r="CR40" s="15">
        <v>4536</v>
      </c>
      <c r="CT40" s="104" t="s">
        <v>46</v>
      </c>
      <c r="CU40" s="104" t="s">
        <v>46</v>
      </c>
    </row>
    <row r="41" spans="1:99" ht="10.5" customHeight="1" x14ac:dyDescent="0.15">
      <c r="A41" s="228"/>
      <c r="B41" s="229"/>
      <c r="C41" s="67"/>
      <c r="D41" s="56"/>
      <c r="E41" s="56"/>
      <c r="F41" s="56"/>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50"/>
      <c r="BF41" s="18"/>
      <c r="BG41" s="202"/>
      <c r="BH41" s="203"/>
      <c r="BI41" s="203"/>
      <c r="BJ41" s="203"/>
      <c r="BK41" s="203"/>
      <c r="BL41" s="204"/>
      <c r="BM41" s="211"/>
      <c r="BN41" s="212"/>
      <c r="BO41" s="212"/>
      <c r="BP41" s="212"/>
      <c r="BQ41" s="213"/>
      <c r="BR41" s="220"/>
      <c r="BS41" s="221"/>
      <c r="BT41" s="221"/>
      <c r="BU41" s="221"/>
      <c r="BV41" s="221"/>
      <c r="BW41" s="222"/>
      <c r="BX41" s="220"/>
      <c r="BY41" s="221"/>
      <c r="BZ41" s="221"/>
      <c r="CA41" s="221"/>
      <c r="CB41" s="221"/>
      <c r="CC41" s="221"/>
      <c r="CD41" s="222"/>
      <c r="CE41" s="79"/>
      <c r="CF41" s="80"/>
      <c r="CG41" s="80"/>
      <c r="CH41" s="80"/>
      <c r="CI41" s="80"/>
      <c r="CJ41" s="81"/>
      <c r="CP41" s="103">
        <v>7</v>
      </c>
      <c r="CQ41" s="104" t="str">
        <f t="shared" si="0"/>
        <v>KK-503</v>
      </c>
      <c r="CR41" s="15">
        <v>3780</v>
      </c>
      <c r="CT41" s="104" t="s">
        <v>47</v>
      </c>
      <c r="CU41" s="104" t="s">
        <v>47</v>
      </c>
    </row>
    <row r="42" spans="1:99" ht="10.5" customHeight="1" x14ac:dyDescent="0.15">
      <c r="A42" s="228"/>
      <c r="B42" s="229"/>
      <c r="C42" s="67"/>
      <c r="D42" s="56"/>
      <c r="E42" s="56"/>
      <c r="F42" s="56"/>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2"/>
      <c r="BF42" s="18"/>
      <c r="BG42" s="253" t="str">
        <f>IF(BG37="","",VLOOKUP(BG37,$CP$35:$CR$81,2,FALSE))</f>
        <v/>
      </c>
      <c r="BH42" s="254"/>
      <c r="BI42" s="254"/>
      <c r="BJ42" s="254"/>
      <c r="BK42" s="254"/>
      <c r="BL42" s="254"/>
      <c r="BM42" s="259" t="s">
        <v>48</v>
      </c>
      <c r="BN42" s="259"/>
      <c r="BO42" s="259"/>
      <c r="BP42" s="259"/>
      <c r="BQ42" s="259"/>
      <c r="BR42" s="259"/>
      <c r="BS42" s="259"/>
      <c r="BT42" s="259"/>
      <c r="BU42" s="259"/>
      <c r="BV42" s="259"/>
      <c r="BW42" s="260"/>
      <c r="BX42" s="176"/>
      <c r="BY42" s="177"/>
      <c r="BZ42" s="182" t="str">
        <f>IF(BX42="","",VLOOKUP(BX42,$CT$32:$CU$33,2,FALSE))</f>
        <v/>
      </c>
      <c r="CA42" s="182"/>
      <c r="CB42" s="182"/>
      <c r="CC42" s="182"/>
      <c r="CD42" s="183"/>
      <c r="CE42" s="167" t="s">
        <v>49</v>
      </c>
      <c r="CF42" s="168"/>
      <c r="CG42" s="168"/>
      <c r="CH42" s="168"/>
      <c r="CI42" s="77"/>
      <c r="CJ42" s="78"/>
      <c r="CP42" s="103">
        <v>8</v>
      </c>
      <c r="CQ42" s="104" t="str">
        <f t="shared" si="0"/>
        <v>KK-504</v>
      </c>
      <c r="CR42" s="15">
        <v>3780</v>
      </c>
      <c r="CT42" s="104" t="s">
        <v>50</v>
      </c>
      <c r="CU42" s="104" t="s">
        <v>50</v>
      </c>
    </row>
    <row r="43" spans="1:99" ht="10.5" customHeight="1" x14ac:dyDescent="0.15">
      <c r="A43" s="228"/>
      <c r="B43" s="229"/>
      <c r="C43" s="267" t="s">
        <v>23</v>
      </c>
      <c r="D43" s="268"/>
      <c r="E43" s="268"/>
      <c r="F43" s="268"/>
      <c r="G43" s="271"/>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1"/>
      <c r="AF43" s="271"/>
      <c r="AG43" s="271"/>
      <c r="AH43" s="271"/>
      <c r="AI43" s="271"/>
      <c r="AJ43" s="271"/>
      <c r="AK43" s="271"/>
      <c r="AL43" s="271"/>
      <c r="AM43" s="271"/>
      <c r="AN43" s="271"/>
      <c r="AO43" s="271"/>
      <c r="AP43" s="271"/>
      <c r="AQ43" s="271"/>
      <c r="AR43" s="271"/>
      <c r="AS43" s="271"/>
      <c r="AT43" s="271"/>
      <c r="AU43" s="271"/>
      <c r="AV43" s="271"/>
      <c r="AW43" s="271"/>
      <c r="AX43" s="271"/>
      <c r="AY43" s="271"/>
      <c r="AZ43" s="271"/>
      <c r="BA43" s="271"/>
      <c r="BB43" s="271"/>
      <c r="BC43" s="271"/>
      <c r="BD43" s="271"/>
      <c r="BE43" s="272"/>
      <c r="BF43" s="18"/>
      <c r="BG43" s="255"/>
      <c r="BH43" s="256"/>
      <c r="BI43" s="256"/>
      <c r="BJ43" s="256"/>
      <c r="BK43" s="256"/>
      <c r="BL43" s="256"/>
      <c r="BM43" s="261"/>
      <c r="BN43" s="261"/>
      <c r="BO43" s="261"/>
      <c r="BP43" s="261"/>
      <c r="BQ43" s="261"/>
      <c r="BR43" s="261"/>
      <c r="BS43" s="261"/>
      <c r="BT43" s="261"/>
      <c r="BU43" s="261"/>
      <c r="BV43" s="261"/>
      <c r="BW43" s="262"/>
      <c r="BX43" s="178"/>
      <c r="BY43" s="179"/>
      <c r="BZ43" s="184"/>
      <c r="CA43" s="184"/>
      <c r="CB43" s="184"/>
      <c r="CC43" s="184"/>
      <c r="CD43" s="185"/>
      <c r="CE43" s="82"/>
      <c r="CF43" s="77"/>
      <c r="CG43" s="77"/>
      <c r="CH43" s="77"/>
      <c r="CI43" s="77"/>
      <c r="CJ43" s="78"/>
      <c r="CP43" s="103">
        <v>9</v>
      </c>
      <c r="CQ43" s="104" t="str">
        <f t="shared" si="0"/>
        <v>KK-505</v>
      </c>
      <c r="CR43" s="15">
        <v>3780</v>
      </c>
      <c r="CT43" s="104" t="s">
        <v>51</v>
      </c>
      <c r="CU43" s="104" t="s">
        <v>51</v>
      </c>
    </row>
    <row r="44" spans="1:99" ht="10.5" customHeight="1" x14ac:dyDescent="0.15">
      <c r="A44" s="228"/>
      <c r="B44" s="229"/>
      <c r="C44" s="269"/>
      <c r="D44" s="270"/>
      <c r="E44" s="270"/>
      <c r="F44" s="270"/>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73"/>
      <c r="AR44" s="273"/>
      <c r="AS44" s="273"/>
      <c r="AT44" s="273"/>
      <c r="AU44" s="273"/>
      <c r="AV44" s="273"/>
      <c r="AW44" s="273"/>
      <c r="AX44" s="273"/>
      <c r="AY44" s="273"/>
      <c r="AZ44" s="273"/>
      <c r="BA44" s="273"/>
      <c r="BB44" s="273"/>
      <c r="BC44" s="273"/>
      <c r="BD44" s="273"/>
      <c r="BE44" s="274"/>
      <c r="BF44" s="18"/>
      <c r="BG44" s="257"/>
      <c r="BH44" s="258"/>
      <c r="BI44" s="258"/>
      <c r="BJ44" s="258"/>
      <c r="BK44" s="258"/>
      <c r="BL44" s="258"/>
      <c r="BM44" s="263"/>
      <c r="BN44" s="263"/>
      <c r="BO44" s="263"/>
      <c r="BP44" s="263"/>
      <c r="BQ44" s="263"/>
      <c r="BR44" s="263"/>
      <c r="BS44" s="263"/>
      <c r="BT44" s="263"/>
      <c r="BU44" s="263"/>
      <c r="BV44" s="263"/>
      <c r="BW44" s="264"/>
      <c r="BX44" s="180"/>
      <c r="BY44" s="181"/>
      <c r="BZ44" s="186"/>
      <c r="CA44" s="186"/>
      <c r="CB44" s="186"/>
      <c r="CC44" s="186"/>
      <c r="CD44" s="187"/>
      <c r="CE44" s="167" t="s">
        <v>52</v>
      </c>
      <c r="CF44" s="168"/>
      <c r="CG44" s="168"/>
      <c r="CH44" s="168"/>
      <c r="CI44" s="77"/>
      <c r="CJ44" s="78"/>
      <c r="CP44" s="105">
        <v>10</v>
      </c>
      <c r="CQ44" s="104" t="str">
        <f t="shared" si="0"/>
        <v>KK-403</v>
      </c>
      <c r="CR44" s="15">
        <v>3024</v>
      </c>
      <c r="CT44" s="104" t="s">
        <v>53</v>
      </c>
      <c r="CU44" s="104" t="s">
        <v>53</v>
      </c>
    </row>
    <row r="45" spans="1:99" ht="10.5" customHeight="1" x14ac:dyDescent="0.15">
      <c r="A45" s="228"/>
      <c r="B45" s="229"/>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5"/>
      <c r="AR45" s="265"/>
      <c r="AS45" s="265"/>
      <c r="AT45" s="265"/>
      <c r="AU45" s="265"/>
      <c r="AV45" s="265"/>
      <c r="AW45" s="265"/>
      <c r="AX45" s="265"/>
      <c r="AY45" s="265"/>
      <c r="AZ45" s="265"/>
      <c r="BA45" s="275" t="s">
        <v>26</v>
      </c>
      <c r="BB45" s="275"/>
      <c r="BC45" s="275"/>
      <c r="BD45" s="275"/>
      <c r="BE45" s="276"/>
      <c r="BF45" s="18"/>
      <c r="BG45" s="281" t="s">
        <v>54</v>
      </c>
      <c r="BH45" s="282"/>
      <c r="BI45" s="282"/>
      <c r="BJ45" s="282"/>
      <c r="BK45" s="282"/>
      <c r="BL45" s="282"/>
      <c r="BM45" s="282"/>
      <c r="BN45" s="282"/>
      <c r="BO45" s="282"/>
      <c r="BP45" s="282"/>
      <c r="BQ45" s="282"/>
      <c r="BR45" s="282"/>
      <c r="BS45" s="282"/>
      <c r="BT45" s="282"/>
      <c r="BU45" s="282"/>
      <c r="BV45" s="282"/>
      <c r="BW45" s="282"/>
      <c r="BX45" s="158" t="str">
        <f>IFERROR(BX37+BZ42,"")</f>
        <v/>
      </c>
      <c r="BY45" s="159"/>
      <c r="BZ45" s="159"/>
      <c r="CA45" s="159"/>
      <c r="CB45" s="159"/>
      <c r="CC45" s="159"/>
      <c r="CD45" s="160"/>
      <c r="CE45" s="167"/>
      <c r="CF45" s="168"/>
      <c r="CG45" s="168"/>
      <c r="CH45" s="168"/>
      <c r="CI45" s="168"/>
      <c r="CJ45" s="169"/>
      <c r="CP45" s="103">
        <v>11</v>
      </c>
      <c r="CQ45" s="104" t="str">
        <f t="shared" si="0"/>
        <v>KK-303</v>
      </c>
      <c r="CR45" s="15">
        <v>2268</v>
      </c>
      <c r="CT45" s="104" t="s">
        <v>55</v>
      </c>
      <c r="CU45" s="104" t="s">
        <v>55</v>
      </c>
    </row>
    <row r="46" spans="1:99" ht="10.5" customHeight="1" x14ac:dyDescent="0.15">
      <c r="A46" s="228"/>
      <c r="B46" s="22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49"/>
      <c r="AO46" s="249"/>
      <c r="AP46" s="249"/>
      <c r="AQ46" s="249"/>
      <c r="AR46" s="249"/>
      <c r="AS46" s="249"/>
      <c r="AT46" s="249"/>
      <c r="AU46" s="249"/>
      <c r="AV46" s="249"/>
      <c r="AW46" s="249"/>
      <c r="AX46" s="249"/>
      <c r="AY46" s="249"/>
      <c r="AZ46" s="249"/>
      <c r="BA46" s="277"/>
      <c r="BB46" s="277"/>
      <c r="BC46" s="277"/>
      <c r="BD46" s="277"/>
      <c r="BE46" s="278"/>
      <c r="BF46" s="18"/>
      <c r="BG46" s="283"/>
      <c r="BH46" s="284"/>
      <c r="BI46" s="284"/>
      <c r="BJ46" s="284"/>
      <c r="BK46" s="284"/>
      <c r="BL46" s="284"/>
      <c r="BM46" s="284"/>
      <c r="BN46" s="284"/>
      <c r="BO46" s="284"/>
      <c r="BP46" s="284"/>
      <c r="BQ46" s="284"/>
      <c r="BR46" s="284"/>
      <c r="BS46" s="284"/>
      <c r="BT46" s="284"/>
      <c r="BU46" s="284"/>
      <c r="BV46" s="284"/>
      <c r="BW46" s="284"/>
      <c r="BX46" s="161"/>
      <c r="BY46" s="162"/>
      <c r="BZ46" s="162"/>
      <c r="CA46" s="162"/>
      <c r="CB46" s="162"/>
      <c r="CC46" s="162"/>
      <c r="CD46" s="163"/>
      <c r="CE46" s="167" t="s">
        <v>56</v>
      </c>
      <c r="CF46" s="168"/>
      <c r="CG46" s="168"/>
      <c r="CH46" s="168"/>
      <c r="CI46" s="168"/>
      <c r="CJ46" s="169"/>
      <c r="CP46" s="103">
        <v>12</v>
      </c>
      <c r="CQ46" s="104" t="str">
        <f t="shared" si="0"/>
        <v>KK-302</v>
      </c>
      <c r="CR46" s="15">
        <v>2268</v>
      </c>
      <c r="CT46" s="104" t="s">
        <v>57</v>
      </c>
      <c r="CU46" s="104" t="s">
        <v>57</v>
      </c>
    </row>
    <row r="47" spans="1:99" ht="10.5" customHeight="1" x14ac:dyDescent="0.15">
      <c r="A47" s="228"/>
      <c r="B47" s="22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77"/>
      <c r="BB47" s="277"/>
      <c r="BC47" s="277"/>
      <c r="BD47" s="277"/>
      <c r="BE47" s="278"/>
      <c r="BF47" s="18"/>
      <c r="BG47" s="283"/>
      <c r="BH47" s="284"/>
      <c r="BI47" s="284"/>
      <c r="BJ47" s="284"/>
      <c r="BK47" s="284"/>
      <c r="BL47" s="284"/>
      <c r="BM47" s="284"/>
      <c r="BN47" s="284"/>
      <c r="BO47" s="284"/>
      <c r="BP47" s="284"/>
      <c r="BQ47" s="284"/>
      <c r="BR47" s="284"/>
      <c r="BS47" s="284"/>
      <c r="BT47" s="284"/>
      <c r="BU47" s="284"/>
      <c r="BV47" s="284"/>
      <c r="BW47" s="284"/>
      <c r="BX47" s="161"/>
      <c r="BY47" s="162"/>
      <c r="BZ47" s="162"/>
      <c r="CA47" s="162"/>
      <c r="CB47" s="162"/>
      <c r="CC47" s="162"/>
      <c r="CD47" s="163"/>
      <c r="CE47" s="170" t="s">
        <v>58</v>
      </c>
      <c r="CF47" s="172"/>
      <c r="CG47" s="172"/>
      <c r="CH47" s="172"/>
      <c r="CI47" s="172"/>
      <c r="CJ47" s="174" t="s">
        <v>59</v>
      </c>
      <c r="CP47" s="105">
        <v>13</v>
      </c>
      <c r="CQ47" s="104" t="str">
        <f t="shared" si="0"/>
        <v>KKR-504</v>
      </c>
      <c r="CR47" s="15">
        <v>3780</v>
      </c>
      <c r="CT47" s="104" t="s">
        <v>60</v>
      </c>
      <c r="CU47" s="104" t="s">
        <v>60</v>
      </c>
    </row>
    <row r="48" spans="1:99" ht="10.5" customHeight="1" thickBot="1" x14ac:dyDescent="0.2">
      <c r="A48" s="230"/>
      <c r="B48" s="231"/>
      <c r="C48" s="83"/>
      <c r="D48" s="84"/>
      <c r="E48" s="84"/>
      <c r="F48" s="84"/>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266"/>
      <c r="AL48" s="266"/>
      <c r="AM48" s="266"/>
      <c r="AN48" s="266"/>
      <c r="AO48" s="266"/>
      <c r="AP48" s="266"/>
      <c r="AQ48" s="266"/>
      <c r="AR48" s="266"/>
      <c r="AS48" s="266"/>
      <c r="AT48" s="266"/>
      <c r="AU48" s="266"/>
      <c r="AV48" s="266"/>
      <c r="AW48" s="266"/>
      <c r="AX48" s="266"/>
      <c r="AY48" s="266"/>
      <c r="AZ48" s="266"/>
      <c r="BA48" s="279"/>
      <c r="BB48" s="279"/>
      <c r="BC48" s="279"/>
      <c r="BD48" s="279"/>
      <c r="BE48" s="280"/>
      <c r="BF48" s="18"/>
      <c r="BG48" s="285"/>
      <c r="BH48" s="286"/>
      <c r="BI48" s="286"/>
      <c r="BJ48" s="286"/>
      <c r="BK48" s="286"/>
      <c r="BL48" s="286"/>
      <c r="BM48" s="286"/>
      <c r="BN48" s="286"/>
      <c r="BO48" s="286"/>
      <c r="BP48" s="286"/>
      <c r="BQ48" s="286"/>
      <c r="BR48" s="286"/>
      <c r="BS48" s="286"/>
      <c r="BT48" s="286"/>
      <c r="BU48" s="286"/>
      <c r="BV48" s="286"/>
      <c r="BW48" s="286"/>
      <c r="BX48" s="164"/>
      <c r="BY48" s="165"/>
      <c r="BZ48" s="165"/>
      <c r="CA48" s="165"/>
      <c r="CB48" s="165"/>
      <c r="CC48" s="165"/>
      <c r="CD48" s="166"/>
      <c r="CE48" s="171"/>
      <c r="CF48" s="173"/>
      <c r="CG48" s="173"/>
      <c r="CH48" s="173"/>
      <c r="CI48" s="173"/>
      <c r="CJ48" s="175"/>
      <c r="CP48" s="103">
        <v>14</v>
      </c>
      <c r="CQ48" s="104" t="str">
        <f t="shared" si="0"/>
        <v>KKR-706</v>
      </c>
      <c r="CR48" s="15">
        <v>5292</v>
      </c>
      <c r="CT48" s="104" t="s">
        <v>87</v>
      </c>
      <c r="CU48" s="104" t="s">
        <v>87</v>
      </c>
    </row>
    <row r="49" spans="1:99" ht="10.5" customHeight="1" thickBot="1" x14ac:dyDescent="0.2">
      <c r="B49" s="66"/>
      <c r="C49" s="51"/>
      <c r="D49" s="51"/>
      <c r="E49" s="51"/>
      <c r="F49" s="51"/>
      <c r="G49" s="51"/>
      <c r="H49" s="51"/>
      <c r="I49" s="51"/>
      <c r="J49" s="51"/>
      <c r="K49" s="51"/>
      <c r="L49" s="51"/>
      <c r="M49" s="51"/>
      <c r="N49" s="51"/>
      <c r="O49" s="51"/>
      <c r="P49" s="51"/>
      <c r="Q49" s="51"/>
      <c r="R49" s="51"/>
      <c r="AB49" s="68"/>
      <c r="AC49" s="68"/>
      <c r="AD49" s="68"/>
      <c r="AE49" s="68"/>
      <c r="AF49" s="68"/>
      <c r="AG49" s="68"/>
      <c r="AH49" s="69"/>
      <c r="AI49" s="69"/>
      <c r="AJ49" s="69"/>
      <c r="BG49" s="85"/>
      <c r="BH49" s="85"/>
      <c r="BI49" s="85"/>
      <c r="BJ49" s="85"/>
      <c r="BK49" s="85"/>
      <c r="BL49" s="85"/>
      <c r="BM49" s="85"/>
      <c r="BN49" s="85"/>
      <c r="BO49" s="85"/>
      <c r="BP49" s="85"/>
      <c r="BQ49" s="85"/>
      <c r="BR49" s="85"/>
      <c r="BS49" s="85"/>
      <c r="BT49" s="85"/>
      <c r="BU49" s="85"/>
      <c r="BV49" s="85"/>
      <c r="BW49" s="85"/>
      <c r="BX49" s="85"/>
      <c r="BY49" s="85"/>
      <c r="BZ49" s="85"/>
      <c r="CA49" s="85"/>
      <c r="CB49" s="85"/>
      <c r="CC49" s="85"/>
      <c r="CD49" s="85"/>
      <c r="CE49" s="85"/>
      <c r="CF49" s="85"/>
      <c r="CG49" s="85"/>
      <c r="CH49" s="85"/>
      <c r="CI49" s="85"/>
      <c r="CJ49" s="85"/>
      <c r="CP49" s="103">
        <v>15</v>
      </c>
      <c r="CQ49" s="104" t="str">
        <f t="shared" si="0"/>
        <v>GM-60</v>
      </c>
      <c r="CR49" s="15">
        <v>4536</v>
      </c>
      <c r="CT49" s="104" t="s">
        <v>61</v>
      </c>
      <c r="CU49" s="104" t="s">
        <v>61</v>
      </c>
    </row>
    <row r="50" spans="1:99" ht="10.5" customHeight="1" thickBot="1" x14ac:dyDescent="0.2">
      <c r="A50" s="226" t="s">
        <v>62</v>
      </c>
      <c r="B50" s="227"/>
      <c r="C50" s="70"/>
      <c r="D50" s="71"/>
      <c r="E50" s="71"/>
      <c r="F50" s="71"/>
      <c r="G50" s="71"/>
      <c r="H50" s="71"/>
      <c r="I50" s="71"/>
      <c r="J50" s="71"/>
      <c r="K50" s="71"/>
      <c r="L50" s="71"/>
      <c r="M50" s="71"/>
      <c r="N50" s="71"/>
      <c r="O50" s="71"/>
      <c r="P50" s="71"/>
      <c r="Q50" s="71"/>
      <c r="R50" s="72"/>
      <c r="S50" s="72"/>
      <c r="T50" s="72"/>
      <c r="U50" s="73"/>
      <c r="V50" s="73"/>
      <c r="W50" s="73"/>
      <c r="X50" s="73"/>
      <c r="Y50" s="73"/>
      <c r="Z50" s="73"/>
      <c r="AA50" s="72"/>
      <c r="AB50" s="72"/>
      <c r="AC50" s="74"/>
      <c r="AD50" s="74"/>
      <c r="AE50" s="74"/>
      <c r="AF50" s="74"/>
      <c r="AG50" s="74"/>
      <c r="AH50" s="74"/>
      <c r="AI50" s="74"/>
      <c r="AJ50" s="74"/>
      <c r="AK50" s="74"/>
      <c r="AL50" s="74"/>
      <c r="AM50" s="74"/>
      <c r="AN50" s="74"/>
      <c r="AO50" s="74"/>
      <c r="AP50" s="74"/>
      <c r="AQ50" s="74"/>
      <c r="AR50" s="74"/>
      <c r="AS50" s="72"/>
      <c r="AT50" s="72"/>
      <c r="AU50" s="72"/>
      <c r="AV50" s="72"/>
      <c r="AW50" s="72"/>
      <c r="AX50" s="72"/>
      <c r="AY50" s="72"/>
      <c r="AZ50" s="72"/>
      <c r="BA50" s="72"/>
      <c r="BB50" s="72"/>
      <c r="BC50" s="72"/>
      <c r="BD50" s="72"/>
      <c r="BE50" s="44"/>
      <c r="BG50" s="86"/>
      <c r="BH50" s="87"/>
      <c r="BI50" s="87"/>
      <c r="BJ50" s="87"/>
      <c r="BK50" s="87"/>
      <c r="BL50" s="87"/>
      <c r="BM50" s="87"/>
      <c r="BN50" s="87"/>
      <c r="BO50" s="87"/>
      <c r="BP50" s="87"/>
      <c r="BQ50" s="87"/>
      <c r="BR50" s="87"/>
      <c r="BS50" s="87"/>
      <c r="BT50" s="87"/>
      <c r="BU50" s="87"/>
      <c r="BV50" s="87"/>
      <c r="BW50" s="87"/>
      <c r="BX50" s="87"/>
      <c r="BY50" s="87"/>
      <c r="BZ50" s="87"/>
      <c r="CA50" s="87"/>
      <c r="CB50" s="87"/>
      <c r="CC50" s="87"/>
      <c r="CD50" s="87"/>
      <c r="CE50" s="88"/>
      <c r="CF50" s="88"/>
      <c r="CG50" s="88"/>
      <c r="CH50" s="88"/>
      <c r="CI50" s="88"/>
      <c r="CJ50" s="88"/>
      <c r="CP50" s="103">
        <v>16</v>
      </c>
      <c r="CQ50" s="104" t="str">
        <f t="shared" si="0"/>
        <v>GM-50</v>
      </c>
      <c r="CR50" s="15">
        <v>3780</v>
      </c>
      <c r="CT50" s="104" t="s">
        <v>63</v>
      </c>
      <c r="CU50" s="104" t="s">
        <v>63</v>
      </c>
    </row>
    <row r="51" spans="1:99" ht="10.5" customHeight="1" x14ac:dyDescent="0.15">
      <c r="A51" s="228"/>
      <c r="B51" s="229"/>
      <c r="C51" s="67"/>
      <c r="D51" s="232" t="s">
        <v>10</v>
      </c>
      <c r="E51" s="232"/>
      <c r="F51" s="233"/>
      <c r="G51" s="234" t="s">
        <v>11</v>
      </c>
      <c r="H51" s="235"/>
      <c r="I51" s="235"/>
      <c r="J51" s="235"/>
      <c r="K51" s="235"/>
      <c r="L51" s="235"/>
      <c r="M51" s="235"/>
      <c r="N51" s="235"/>
      <c r="O51" s="235"/>
      <c r="P51" s="235"/>
      <c r="Q51" s="235"/>
      <c r="R51" s="235"/>
      <c r="S51" s="235"/>
      <c r="T51" s="235"/>
      <c r="U51" s="235"/>
      <c r="V51" s="236"/>
      <c r="W51" s="75"/>
      <c r="X51" s="75"/>
      <c r="Y51" s="75"/>
      <c r="Z51" s="75"/>
      <c r="AC51" s="76"/>
      <c r="AD51" s="76"/>
      <c r="AE51" s="76"/>
      <c r="AF51" s="76"/>
      <c r="AG51" s="76"/>
      <c r="AH51" s="76"/>
      <c r="AI51" s="76"/>
      <c r="AJ51" s="76"/>
      <c r="AK51" s="76"/>
      <c r="AL51" s="76"/>
      <c r="AM51" s="76"/>
      <c r="AN51" s="76"/>
      <c r="AO51" s="76"/>
      <c r="AP51" s="76"/>
      <c r="AQ51" s="76"/>
      <c r="AR51" s="76"/>
      <c r="BE51" s="50"/>
      <c r="BG51" s="243" t="s">
        <v>35</v>
      </c>
      <c r="BH51" s="244"/>
      <c r="BI51" s="244"/>
      <c r="BJ51" s="244"/>
      <c r="BK51" s="244"/>
      <c r="BL51" s="245"/>
      <c r="BM51" s="188" t="s">
        <v>36</v>
      </c>
      <c r="BN51" s="129"/>
      <c r="BO51" s="129"/>
      <c r="BP51" s="129"/>
      <c r="BQ51" s="130"/>
      <c r="BR51" s="188" t="s">
        <v>37</v>
      </c>
      <c r="BS51" s="129"/>
      <c r="BT51" s="129"/>
      <c r="BU51" s="129"/>
      <c r="BV51" s="129"/>
      <c r="BW51" s="129"/>
      <c r="BX51" s="188" t="s">
        <v>38</v>
      </c>
      <c r="BY51" s="129"/>
      <c r="BZ51" s="129"/>
      <c r="CA51" s="129"/>
      <c r="CB51" s="129"/>
      <c r="CC51" s="129"/>
      <c r="CD51" s="129"/>
      <c r="CE51" s="190" t="s">
        <v>39</v>
      </c>
      <c r="CF51" s="191"/>
      <c r="CG51" s="191"/>
      <c r="CH51" s="191"/>
      <c r="CI51" s="191"/>
      <c r="CJ51" s="192"/>
      <c r="CP51" s="103">
        <v>17</v>
      </c>
      <c r="CQ51" s="104" t="str">
        <f t="shared" si="0"/>
        <v>GM-40</v>
      </c>
      <c r="CR51" s="15">
        <v>3024</v>
      </c>
      <c r="CT51" s="104" t="s">
        <v>64</v>
      </c>
      <c r="CU51" s="104" t="s">
        <v>64</v>
      </c>
    </row>
    <row r="52" spans="1:99" ht="10.5" customHeight="1" thickBot="1" x14ac:dyDescent="0.2">
      <c r="A52" s="228"/>
      <c r="B52" s="229"/>
      <c r="C52" s="67"/>
      <c r="D52" s="232"/>
      <c r="E52" s="232"/>
      <c r="F52" s="233"/>
      <c r="G52" s="237"/>
      <c r="H52" s="238"/>
      <c r="I52" s="238"/>
      <c r="J52" s="238"/>
      <c r="K52" s="238"/>
      <c r="L52" s="238"/>
      <c r="M52" s="238"/>
      <c r="N52" s="238"/>
      <c r="O52" s="238"/>
      <c r="P52" s="238"/>
      <c r="Q52" s="238"/>
      <c r="R52" s="238"/>
      <c r="S52" s="238"/>
      <c r="T52" s="238"/>
      <c r="U52" s="238"/>
      <c r="V52" s="239"/>
      <c r="W52" s="75"/>
      <c r="X52" s="75"/>
      <c r="Y52" s="75"/>
      <c r="Z52" s="75"/>
      <c r="AC52" s="55"/>
      <c r="AD52" s="55"/>
      <c r="AE52" s="55"/>
      <c r="AF52" s="55"/>
      <c r="AG52" s="55"/>
      <c r="AH52" s="55"/>
      <c r="AI52" s="55"/>
      <c r="AJ52" s="55"/>
      <c r="AK52" s="55"/>
      <c r="AL52" s="55"/>
      <c r="AM52" s="55"/>
      <c r="AN52" s="55"/>
      <c r="AO52" s="55"/>
      <c r="AP52" s="55"/>
      <c r="AQ52" s="55"/>
      <c r="AR52" s="55"/>
      <c r="BE52" s="50"/>
      <c r="BG52" s="246"/>
      <c r="BH52" s="247"/>
      <c r="BI52" s="247"/>
      <c r="BJ52" s="247"/>
      <c r="BK52" s="247"/>
      <c r="BL52" s="248"/>
      <c r="BM52" s="189"/>
      <c r="BN52" s="135"/>
      <c r="BO52" s="135"/>
      <c r="BP52" s="135"/>
      <c r="BQ52" s="136"/>
      <c r="BR52" s="189"/>
      <c r="BS52" s="135"/>
      <c r="BT52" s="135"/>
      <c r="BU52" s="135"/>
      <c r="BV52" s="135"/>
      <c r="BW52" s="135"/>
      <c r="BX52" s="189"/>
      <c r="BY52" s="135"/>
      <c r="BZ52" s="135"/>
      <c r="CA52" s="135"/>
      <c r="CB52" s="135"/>
      <c r="CC52" s="135"/>
      <c r="CD52" s="135"/>
      <c r="CE52" s="193"/>
      <c r="CF52" s="194"/>
      <c r="CG52" s="194"/>
      <c r="CH52" s="194"/>
      <c r="CI52" s="194"/>
      <c r="CJ52" s="195"/>
      <c r="CP52" s="105">
        <v>18</v>
      </c>
      <c r="CQ52" s="104" t="str">
        <f t="shared" si="0"/>
        <v>TS-509</v>
      </c>
      <c r="CR52" s="15">
        <v>3780</v>
      </c>
      <c r="CT52" s="104" t="s">
        <v>65</v>
      </c>
      <c r="CU52" s="104" t="s">
        <v>65</v>
      </c>
    </row>
    <row r="53" spans="1:99" ht="10.5" customHeight="1" x14ac:dyDescent="0.15">
      <c r="A53" s="228"/>
      <c r="B53" s="229"/>
      <c r="C53" s="67"/>
      <c r="D53" s="232"/>
      <c r="E53" s="232"/>
      <c r="F53" s="233"/>
      <c r="G53" s="240"/>
      <c r="H53" s="241"/>
      <c r="I53" s="241"/>
      <c r="J53" s="241"/>
      <c r="K53" s="241"/>
      <c r="L53" s="241"/>
      <c r="M53" s="241"/>
      <c r="N53" s="241"/>
      <c r="O53" s="241"/>
      <c r="P53" s="241"/>
      <c r="Q53" s="241"/>
      <c r="R53" s="241"/>
      <c r="S53" s="241"/>
      <c r="T53" s="241"/>
      <c r="U53" s="241"/>
      <c r="V53" s="242"/>
      <c r="W53" s="75"/>
      <c r="X53" s="75"/>
      <c r="Y53" s="75"/>
      <c r="Z53" s="75"/>
      <c r="AC53" s="55"/>
      <c r="AD53" s="55"/>
      <c r="AE53" s="55"/>
      <c r="AF53" s="55"/>
      <c r="AG53" s="55"/>
      <c r="AH53" s="55"/>
      <c r="AI53" s="55"/>
      <c r="AJ53" s="55"/>
      <c r="AK53" s="55"/>
      <c r="AL53" s="55"/>
      <c r="AM53" s="55"/>
      <c r="AN53" s="55"/>
      <c r="AO53" s="55"/>
      <c r="AP53" s="55"/>
      <c r="AQ53" s="55"/>
      <c r="AR53" s="55"/>
      <c r="BE53" s="50"/>
      <c r="BG53" s="196"/>
      <c r="BH53" s="197"/>
      <c r="BI53" s="197"/>
      <c r="BJ53" s="197"/>
      <c r="BK53" s="197"/>
      <c r="BL53" s="198"/>
      <c r="BM53" s="205"/>
      <c r="BN53" s="206"/>
      <c r="BO53" s="206"/>
      <c r="BP53" s="206"/>
      <c r="BQ53" s="207"/>
      <c r="BR53" s="214" t="str">
        <f>IF(BG53="","",VLOOKUP(BG53,$CP$35:$CR$81,3,FALSE))</f>
        <v/>
      </c>
      <c r="BS53" s="215"/>
      <c r="BT53" s="215"/>
      <c r="BU53" s="215"/>
      <c r="BV53" s="215"/>
      <c r="BW53" s="216"/>
      <c r="BX53" s="214" t="str">
        <f>IFERROR(BM53*BR53,"")</f>
        <v/>
      </c>
      <c r="BY53" s="215"/>
      <c r="BZ53" s="215"/>
      <c r="CA53" s="215"/>
      <c r="CB53" s="215"/>
      <c r="CC53" s="215"/>
      <c r="CD53" s="216"/>
      <c r="CE53" s="223"/>
      <c r="CF53" s="224"/>
      <c r="CG53" s="224"/>
      <c r="CH53" s="224"/>
      <c r="CI53" s="224"/>
      <c r="CJ53" s="225"/>
      <c r="CP53" s="103">
        <v>19</v>
      </c>
      <c r="CQ53" s="104" t="str">
        <f t="shared" si="0"/>
        <v>TS-407</v>
      </c>
      <c r="CR53" s="15">
        <v>3024</v>
      </c>
      <c r="CT53" s="104" t="s">
        <v>66</v>
      </c>
      <c r="CU53" s="104" t="s">
        <v>66</v>
      </c>
    </row>
    <row r="54" spans="1:99" ht="10.5" customHeight="1" x14ac:dyDescent="0.15">
      <c r="A54" s="228"/>
      <c r="B54" s="229"/>
      <c r="C54" s="67"/>
      <c r="D54" s="56"/>
      <c r="E54" s="56"/>
      <c r="F54" s="56"/>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c r="AE54" s="249"/>
      <c r="AF54" s="249"/>
      <c r="AG54" s="249"/>
      <c r="AH54" s="249"/>
      <c r="AI54" s="249"/>
      <c r="AJ54" s="249"/>
      <c r="AK54" s="249"/>
      <c r="AL54" s="249"/>
      <c r="AM54" s="249"/>
      <c r="AN54" s="249"/>
      <c r="AO54" s="249"/>
      <c r="AP54" s="249"/>
      <c r="AQ54" s="249"/>
      <c r="AR54" s="249"/>
      <c r="AS54" s="249"/>
      <c r="AT54" s="249"/>
      <c r="AU54" s="249"/>
      <c r="AV54" s="249"/>
      <c r="AW54" s="249"/>
      <c r="AX54" s="249"/>
      <c r="AY54" s="249"/>
      <c r="AZ54" s="249"/>
      <c r="BA54" s="249"/>
      <c r="BB54" s="249"/>
      <c r="BC54" s="249"/>
      <c r="BD54" s="249"/>
      <c r="BE54" s="250"/>
      <c r="BG54" s="199"/>
      <c r="BH54" s="200"/>
      <c r="BI54" s="200"/>
      <c r="BJ54" s="200"/>
      <c r="BK54" s="200"/>
      <c r="BL54" s="201"/>
      <c r="BM54" s="208"/>
      <c r="BN54" s="209"/>
      <c r="BO54" s="209"/>
      <c r="BP54" s="209"/>
      <c r="BQ54" s="210"/>
      <c r="BR54" s="217"/>
      <c r="BS54" s="218"/>
      <c r="BT54" s="218"/>
      <c r="BU54" s="218"/>
      <c r="BV54" s="218"/>
      <c r="BW54" s="219"/>
      <c r="BX54" s="217"/>
      <c r="BY54" s="218"/>
      <c r="BZ54" s="218"/>
      <c r="CA54" s="218"/>
      <c r="CB54" s="218"/>
      <c r="CC54" s="218"/>
      <c r="CD54" s="219"/>
      <c r="CE54" s="167" t="str">
        <f>CE38</f>
        <v>中　元</v>
      </c>
      <c r="CF54" s="168"/>
      <c r="CG54" s="168"/>
      <c r="CH54" s="168"/>
      <c r="CI54" s="77"/>
      <c r="CJ54" s="78"/>
      <c r="CP54" s="103">
        <v>20</v>
      </c>
      <c r="CQ54" s="104" t="str">
        <f t="shared" si="0"/>
        <v>SW-40</v>
      </c>
      <c r="CR54" s="15">
        <v>3024</v>
      </c>
      <c r="CT54" s="104" t="s">
        <v>67</v>
      </c>
      <c r="CU54" s="104" t="s">
        <v>67</v>
      </c>
    </row>
    <row r="55" spans="1:99" ht="10.5" customHeight="1" x14ac:dyDescent="0.15">
      <c r="A55" s="228"/>
      <c r="B55" s="229"/>
      <c r="C55" s="67"/>
      <c r="D55" s="56"/>
      <c r="E55" s="56"/>
      <c r="F55" s="56"/>
      <c r="G55" s="249"/>
      <c r="H55" s="249"/>
      <c r="I55" s="249"/>
      <c r="J55" s="249"/>
      <c r="K55" s="249"/>
      <c r="L55" s="249"/>
      <c r="M55" s="249"/>
      <c r="N55" s="249"/>
      <c r="O55" s="249"/>
      <c r="P55" s="249"/>
      <c r="Q55" s="249"/>
      <c r="R55" s="249"/>
      <c r="S55" s="249"/>
      <c r="T55" s="249"/>
      <c r="U55" s="249"/>
      <c r="V55" s="249"/>
      <c r="W55" s="249"/>
      <c r="X55" s="249"/>
      <c r="Y55" s="249"/>
      <c r="Z55" s="249"/>
      <c r="AA55" s="249"/>
      <c r="AB55" s="249"/>
      <c r="AC55" s="249"/>
      <c r="AD55" s="249"/>
      <c r="AE55" s="249"/>
      <c r="AF55" s="249"/>
      <c r="AG55" s="249"/>
      <c r="AH55" s="249"/>
      <c r="AI55" s="249"/>
      <c r="AJ55" s="249"/>
      <c r="AK55" s="249"/>
      <c r="AL55" s="249"/>
      <c r="AM55" s="249"/>
      <c r="AN55" s="249"/>
      <c r="AO55" s="249"/>
      <c r="AP55" s="249"/>
      <c r="AQ55" s="249"/>
      <c r="AR55" s="249"/>
      <c r="AS55" s="249"/>
      <c r="AT55" s="249"/>
      <c r="AU55" s="249"/>
      <c r="AV55" s="249"/>
      <c r="AW55" s="249"/>
      <c r="AX55" s="249"/>
      <c r="AY55" s="249"/>
      <c r="AZ55" s="249"/>
      <c r="BA55" s="249"/>
      <c r="BB55" s="249"/>
      <c r="BC55" s="249"/>
      <c r="BD55" s="249"/>
      <c r="BE55" s="250"/>
      <c r="BG55" s="199"/>
      <c r="BH55" s="200"/>
      <c r="BI55" s="200"/>
      <c r="BJ55" s="200"/>
      <c r="BK55" s="200"/>
      <c r="BL55" s="201"/>
      <c r="BM55" s="208"/>
      <c r="BN55" s="209"/>
      <c r="BO55" s="209"/>
      <c r="BP55" s="209"/>
      <c r="BQ55" s="210"/>
      <c r="BR55" s="217"/>
      <c r="BS55" s="218"/>
      <c r="BT55" s="218"/>
      <c r="BU55" s="218"/>
      <c r="BV55" s="218"/>
      <c r="BW55" s="219"/>
      <c r="BX55" s="217"/>
      <c r="BY55" s="218"/>
      <c r="BZ55" s="218"/>
      <c r="CA55" s="218"/>
      <c r="CB55" s="218"/>
      <c r="CC55" s="218"/>
      <c r="CD55" s="219"/>
      <c r="CE55" s="79"/>
      <c r="CF55" s="80"/>
      <c r="CG55" s="80"/>
      <c r="CH55" s="80"/>
      <c r="CI55" s="80"/>
      <c r="CJ55" s="81"/>
      <c r="CP55" s="105">
        <v>21</v>
      </c>
      <c r="CQ55" s="104" t="str">
        <f t="shared" si="0"/>
        <v>SW-30</v>
      </c>
      <c r="CR55" s="15">
        <v>2268</v>
      </c>
      <c r="CT55" s="104" t="s">
        <v>68</v>
      </c>
      <c r="CU55" s="104" t="s">
        <v>68</v>
      </c>
    </row>
    <row r="56" spans="1:99" ht="10.5" customHeight="1" x14ac:dyDescent="0.15">
      <c r="A56" s="228"/>
      <c r="B56" s="229"/>
      <c r="C56" s="67"/>
      <c r="D56" s="56"/>
      <c r="E56" s="56"/>
      <c r="F56" s="56"/>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49"/>
      <c r="AY56" s="249"/>
      <c r="AZ56" s="249"/>
      <c r="BA56" s="249"/>
      <c r="BB56" s="249"/>
      <c r="BC56" s="249"/>
      <c r="BD56" s="249"/>
      <c r="BE56" s="250"/>
      <c r="BG56" s="199"/>
      <c r="BH56" s="200"/>
      <c r="BI56" s="200"/>
      <c r="BJ56" s="200"/>
      <c r="BK56" s="200"/>
      <c r="BL56" s="201"/>
      <c r="BM56" s="208"/>
      <c r="BN56" s="209"/>
      <c r="BO56" s="209"/>
      <c r="BP56" s="209"/>
      <c r="BQ56" s="210"/>
      <c r="BR56" s="217"/>
      <c r="BS56" s="218"/>
      <c r="BT56" s="218"/>
      <c r="BU56" s="218"/>
      <c r="BV56" s="218"/>
      <c r="BW56" s="219"/>
      <c r="BX56" s="217"/>
      <c r="BY56" s="218"/>
      <c r="BZ56" s="218"/>
      <c r="CA56" s="218"/>
      <c r="CB56" s="218"/>
      <c r="CC56" s="218"/>
      <c r="CD56" s="219"/>
      <c r="CE56" s="167" t="s">
        <v>45</v>
      </c>
      <c r="CF56" s="168"/>
      <c r="CG56" s="168"/>
      <c r="CH56" s="168"/>
      <c r="CI56" s="77"/>
      <c r="CJ56" s="78"/>
      <c r="CP56" s="103">
        <v>22</v>
      </c>
      <c r="CQ56" s="106" t="str">
        <f t="shared" si="0"/>
        <v>SA-45</v>
      </c>
      <c r="CR56" s="15">
        <v>3402</v>
      </c>
      <c r="CT56" s="108" t="s">
        <v>88</v>
      </c>
      <c r="CU56" s="106" t="s">
        <v>95</v>
      </c>
    </row>
    <row r="57" spans="1:99" ht="10.5" customHeight="1" x14ac:dyDescent="0.15">
      <c r="A57" s="228"/>
      <c r="B57" s="229"/>
      <c r="C57" s="67"/>
      <c r="D57" s="56"/>
      <c r="E57" s="56"/>
      <c r="F57" s="56"/>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249"/>
      <c r="AL57" s="249"/>
      <c r="AM57" s="249"/>
      <c r="AN57" s="249"/>
      <c r="AO57" s="249"/>
      <c r="AP57" s="249"/>
      <c r="AQ57" s="249"/>
      <c r="AR57" s="249"/>
      <c r="AS57" s="249"/>
      <c r="AT57" s="249"/>
      <c r="AU57" s="249"/>
      <c r="AV57" s="249"/>
      <c r="AW57" s="249"/>
      <c r="AX57" s="249"/>
      <c r="AY57" s="249"/>
      <c r="AZ57" s="249"/>
      <c r="BA57" s="249"/>
      <c r="BB57" s="249"/>
      <c r="BC57" s="249"/>
      <c r="BD57" s="249"/>
      <c r="BE57" s="250"/>
      <c r="BG57" s="202"/>
      <c r="BH57" s="203"/>
      <c r="BI57" s="203"/>
      <c r="BJ57" s="203"/>
      <c r="BK57" s="203"/>
      <c r="BL57" s="204"/>
      <c r="BM57" s="211"/>
      <c r="BN57" s="212"/>
      <c r="BO57" s="212"/>
      <c r="BP57" s="212"/>
      <c r="BQ57" s="213"/>
      <c r="BR57" s="220"/>
      <c r="BS57" s="221"/>
      <c r="BT57" s="221"/>
      <c r="BU57" s="221"/>
      <c r="BV57" s="221"/>
      <c r="BW57" s="222"/>
      <c r="BX57" s="220"/>
      <c r="BY57" s="221"/>
      <c r="BZ57" s="221"/>
      <c r="CA57" s="221"/>
      <c r="CB57" s="221"/>
      <c r="CC57" s="221"/>
      <c r="CD57" s="222"/>
      <c r="CE57" s="79"/>
      <c r="CF57" s="80"/>
      <c r="CG57" s="80"/>
      <c r="CH57" s="80"/>
      <c r="CI57" s="80"/>
      <c r="CJ57" s="81"/>
      <c r="CP57" s="103">
        <v>23</v>
      </c>
      <c r="CQ57" s="106" t="str">
        <f t="shared" si="0"/>
        <v>SA-35</v>
      </c>
      <c r="CR57" s="15">
        <v>2646</v>
      </c>
      <c r="CT57" s="108" t="s">
        <v>89</v>
      </c>
      <c r="CU57" s="106" t="s">
        <v>96</v>
      </c>
    </row>
    <row r="58" spans="1:99" ht="10.5" customHeight="1" x14ac:dyDescent="0.15">
      <c r="A58" s="228"/>
      <c r="B58" s="229"/>
      <c r="C58" s="67"/>
      <c r="D58" s="56"/>
      <c r="E58" s="56"/>
      <c r="F58" s="56"/>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251"/>
      <c r="AH58" s="251"/>
      <c r="AI58" s="251"/>
      <c r="AJ58" s="251"/>
      <c r="AK58" s="251"/>
      <c r="AL58" s="251"/>
      <c r="AM58" s="251"/>
      <c r="AN58" s="251"/>
      <c r="AO58" s="251"/>
      <c r="AP58" s="251"/>
      <c r="AQ58" s="251"/>
      <c r="AR58" s="251"/>
      <c r="AS58" s="251"/>
      <c r="AT58" s="251"/>
      <c r="AU58" s="251"/>
      <c r="AV58" s="251"/>
      <c r="AW58" s="251"/>
      <c r="AX58" s="251"/>
      <c r="AY58" s="251"/>
      <c r="AZ58" s="251"/>
      <c r="BA58" s="251"/>
      <c r="BB58" s="251"/>
      <c r="BC58" s="251"/>
      <c r="BD58" s="251"/>
      <c r="BE58" s="252"/>
      <c r="BG58" s="253" t="str">
        <f>IF(BG53="","",VLOOKUP(BG53,$CP$35:$CR$81,2,FALSE))</f>
        <v/>
      </c>
      <c r="BH58" s="254"/>
      <c r="BI58" s="254"/>
      <c r="BJ58" s="254"/>
      <c r="BK58" s="254"/>
      <c r="BL58" s="254"/>
      <c r="BM58" s="259" t="s">
        <v>48</v>
      </c>
      <c r="BN58" s="259"/>
      <c r="BO58" s="259"/>
      <c r="BP58" s="259"/>
      <c r="BQ58" s="259"/>
      <c r="BR58" s="259"/>
      <c r="BS58" s="259"/>
      <c r="BT58" s="259"/>
      <c r="BU58" s="259"/>
      <c r="BV58" s="259"/>
      <c r="BW58" s="260"/>
      <c r="BX58" s="176"/>
      <c r="BY58" s="177"/>
      <c r="BZ58" s="182" t="str">
        <f>IF(BX58="","",VLOOKUP(BX58,$CT$32:$CU$33,2,FALSE))</f>
        <v/>
      </c>
      <c r="CA58" s="182"/>
      <c r="CB58" s="182"/>
      <c r="CC58" s="182"/>
      <c r="CD58" s="183"/>
      <c r="CE58" s="167" t="s">
        <v>49</v>
      </c>
      <c r="CF58" s="168"/>
      <c r="CG58" s="168"/>
      <c r="CH58" s="168"/>
      <c r="CI58" s="77"/>
      <c r="CJ58" s="78"/>
      <c r="CP58" s="103">
        <v>24</v>
      </c>
      <c r="CQ58" s="104" t="str">
        <f t="shared" si="0"/>
        <v>MＨＢ-35</v>
      </c>
      <c r="CR58" s="15">
        <v>2646</v>
      </c>
      <c r="CT58" s="104" t="s">
        <v>69</v>
      </c>
      <c r="CU58" s="104" t="s">
        <v>69</v>
      </c>
    </row>
    <row r="59" spans="1:99" ht="10.5" customHeight="1" x14ac:dyDescent="0.15">
      <c r="A59" s="228"/>
      <c r="B59" s="229"/>
      <c r="C59" s="267" t="s">
        <v>23</v>
      </c>
      <c r="D59" s="268"/>
      <c r="E59" s="268"/>
      <c r="F59" s="268"/>
      <c r="G59" s="271"/>
      <c r="H59" s="271"/>
      <c r="I59" s="271"/>
      <c r="J59" s="271"/>
      <c r="K59" s="271"/>
      <c r="L59" s="271"/>
      <c r="M59" s="271"/>
      <c r="N59" s="271"/>
      <c r="O59" s="271"/>
      <c r="P59" s="271"/>
      <c r="Q59" s="271"/>
      <c r="R59" s="271"/>
      <c r="S59" s="271"/>
      <c r="T59" s="271"/>
      <c r="U59" s="271"/>
      <c r="V59" s="271"/>
      <c r="W59" s="271"/>
      <c r="X59" s="271"/>
      <c r="Y59" s="271"/>
      <c r="Z59" s="271"/>
      <c r="AA59" s="271"/>
      <c r="AB59" s="271"/>
      <c r="AC59" s="271"/>
      <c r="AD59" s="271"/>
      <c r="AE59" s="271"/>
      <c r="AF59" s="271"/>
      <c r="AG59" s="271"/>
      <c r="AH59" s="271"/>
      <c r="AI59" s="271"/>
      <c r="AJ59" s="271"/>
      <c r="AK59" s="271"/>
      <c r="AL59" s="271"/>
      <c r="AM59" s="271"/>
      <c r="AN59" s="271"/>
      <c r="AO59" s="271"/>
      <c r="AP59" s="271"/>
      <c r="AQ59" s="271"/>
      <c r="AR59" s="271"/>
      <c r="AS59" s="271"/>
      <c r="AT59" s="271"/>
      <c r="AU59" s="271"/>
      <c r="AV59" s="271"/>
      <c r="AW59" s="271"/>
      <c r="AX59" s="271"/>
      <c r="AY59" s="271"/>
      <c r="AZ59" s="271"/>
      <c r="BA59" s="271"/>
      <c r="BB59" s="271"/>
      <c r="BC59" s="271"/>
      <c r="BD59" s="271"/>
      <c r="BE59" s="272"/>
      <c r="BG59" s="255"/>
      <c r="BH59" s="256"/>
      <c r="BI59" s="256"/>
      <c r="BJ59" s="256"/>
      <c r="BK59" s="256"/>
      <c r="BL59" s="256"/>
      <c r="BM59" s="261"/>
      <c r="BN59" s="261"/>
      <c r="BO59" s="261"/>
      <c r="BP59" s="261"/>
      <c r="BQ59" s="261"/>
      <c r="BR59" s="261"/>
      <c r="BS59" s="261"/>
      <c r="BT59" s="261"/>
      <c r="BU59" s="261"/>
      <c r="BV59" s="261"/>
      <c r="BW59" s="262"/>
      <c r="BX59" s="178"/>
      <c r="BY59" s="179"/>
      <c r="BZ59" s="184"/>
      <c r="CA59" s="184"/>
      <c r="CB59" s="184"/>
      <c r="CC59" s="184"/>
      <c r="CD59" s="185"/>
      <c r="CE59" s="167"/>
      <c r="CF59" s="168"/>
      <c r="CG59" s="168"/>
      <c r="CH59" s="168"/>
      <c r="CI59" s="168"/>
      <c r="CJ59" s="169"/>
      <c r="CP59" s="103">
        <v>25</v>
      </c>
      <c r="CQ59" s="104" t="str">
        <f t="shared" si="0"/>
        <v>SC-40</v>
      </c>
      <c r="CR59" s="15">
        <v>3024</v>
      </c>
      <c r="CT59" s="104" t="s">
        <v>70</v>
      </c>
      <c r="CU59" s="104" t="s">
        <v>70</v>
      </c>
    </row>
    <row r="60" spans="1:99" ht="10.5" customHeight="1" x14ac:dyDescent="0.15">
      <c r="A60" s="228"/>
      <c r="B60" s="229"/>
      <c r="C60" s="269"/>
      <c r="D60" s="270"/>
      <c r="E60" s="270"/>
      <c r="F60" s="270"/>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273"/>
      <c r="AL60" s="273"/>
      <c r="AM60" s="273"/>
      <c r="AN60" s="273"/>
      <c r="AO60" s="273"/>
      <c r="AP60" s="273"/>
      <c r="AQ60" s="273"/>
      <c r="AR60" s="273"/>
      <c r="AS60" s="273"/>
      <c r="AT60" s="273"/>
      <c r="AU60" s="273"/>
      <c r="AV60" s="273"/>
      <c r="AW60" s="273"/>
      <c r="AX60" s="273"/>
      <c r="AY60" s="273"/>
      <c r="AZ60" s="273"/>
      <c r="BA60" s="273"/>
      <c r="BB60" s="273"/>
      <c r="BC60" s="273"/>
      <c r="BD60" s="273"/>
      <c r="BE60" s="274"/>
      <c r="BG60" s="257"/>
      <c r="BH60" s="258"/>
      <c r="BI60" s="258"/>
      <c r="BJ60" s="258"/>
      <c r="BK60" s="258"/>
      <c r="BL60" s="258"/>
      <c r="BM60" s="263"/>
      <c r="BN60" s="263"/>
      <c r="BO60" s="263"/>
      <c r="BP60" s="263"/>
      <c r="BQ60" s="263"/>
      <c r="BR60" s="263"/>
      <c r="BS60" s="263"/>
      <c r="BT60" s="263"/>
      <c r="BU60" s="263"/>
      <c r="BV60" s="263"/>
      <c r="BW60" s="264"/>
      <c r="BX60" s="180"/>
      <c r="BY60" s="181"/>
      <c r="BZ60" s="186"/>
      <c r="CA60" s="186"/>
      <c r="CB60" s="186"/>
      <c r="CC60" s="186"/>
      <c r="CD60" s="187"/>
      <c r="CE60" s="167" t="s">
        <v>52</v>
      </c>
      <c r="CF60" s="168"/>
      <c r="CG60" s="168"/>
      <c r="CH60" s="168"/>
      <c r="CI60" s="77"/>
      <c r="CJ60" s="78"/>
      <c r="CP60" s="105">
        <v>26</v>
      </c>
      <c r="CQ60" s="104" t="str">
        <f t="shared" si="0"/>
        <v>SC-30</v>
      </c>
      <c r="CR60" s="15">
        <v>2268</v>
      </c>
      <c r="CT60" s="104" t="s">
        <v>71</v>
      </c>
      <c r="CU60" s="104" t="s">
        <v>71</v>
      </c>
    </row>
    <row r="61" spans="1:99" ht="10.5" customHeight="1" x14ac:dyDescent="0.15">
      <c r="A61" s="228"/>
      <c r="B61" s="229"/>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265"/>
      <c r="AL61" s="265"/>
      <c r="AM61" s="265"/>
      <c r="AN61" s="265"/>
      <c r="AO61" s="265"/>
      <c r="AP61" s="265"/>
      <c r="AQ61" s="265"/>
      <c r="AR61" s="265"/>
      <c r="AS61" s="265"/>
      <c r="AT61" s="265"/>
      <c r="AU61" s="265"/>
      <c r="AV61" s="265"/>
      <c r="AW61" s="265"/>
      <c r="AX61" s="265"/>
      <c r="AY61" s="265"/>
      <c r="AZ61" s="265"/>
      <c r="BA61" s="275" t="s">
        <v>26</v>
      </c>
      <c r="BB61" s="275"/>
      <c r="BC61" s="275"/>
      <c r="BD61" s="275"/>
      <c r="BE61" s="276"/>
      <c r="BG61" s="281" t="s">
        <v>54</v>
      </c>
      <c r="BH61" s="282"/>
      <c r="BI61" s="282"/>
      <c r="BJ61" s="282"/>
      <c r="BK61" s="282"/>
      <c r="BL61" s="282"/>
      <c r="BM61" s="282"/>
      <c r="BN61" s="282"/>
      <c r="BO61" s="282"/>
      <c r="BP61" s="282"/>
      <c r="BQ61" s="282"/>
      <c r="BR61" s="282"/>
      <c r="BS61" s="282"/>
      <c r="BT61" s="282"/>
      <c r="BU61" s="282"/>
      <c r="BV61" s="282"/>
      <c r="BW61" s="282"/>
      <c r="BX61" s="158" t="str">
        <f>IFERROR(BX53+BZ58,"")</f>
        <v/>
      </c>
      <c r="BY61" s="159"/>
      <c r="BZ61" s="159"/>
      <c r="CA61" s="159"/>
      <c r="CB61" s="159"/>
      <c r="CC61" s="159"/>
      <c r="CD61" s="160"/>
      <c r="CE61" s="167"/>
      <c r="CF61" s="168"/>
      <c r="CG61" s="168"/>
      <c r="CH61" s="168"/>
      <c r="CI61" s="168"/>
      <c r="CJ61" s="169"/>
      <c r="CP61" s="103">
        <v>27</v>
      </c>
      <c r="CQ61" s="106" t="str">
        <f t="shared" si="0"/>
        <v>SBG-30</v>
      </c>
      <c r="CR61" s="15">
        <v>2268</v>
      </c>
      <c r="CT61" s="108" t="s">
        <v>90</v>
      </c>
      <c r="CU61" s="109" t="s">
        <v>97</v>
      </c>
    </row>
    <row r="62" spans="1:99" ht="10.5" customHeight="1" x14ac:dyDescent="0.15">
      <c r="A62" s="228"/>
      <c r="B62" s="229"/>
      <c r="G62" s="249"/>
      <c r="H62" s="249"/>
      <c r="I62" s="249"/>
      <c r="J62" s="249"/>
      <c r="K62" s="249"/>
      <c r="L62" s="249"/>
      <c r="M62" s="249"/>
      <c r="N62" s="249"/>
      <c r="O62" s="249"/>
      <c r="P62" s="249"/>
      <c r="Q62" s="249"/>
      <c r="R62" s="249"/>
      <c r="S62" s="249"/>
      <c r="T62" s="249"/>
      <c r="U62" s="249"/>
      <c r="V62" s="249"/>
      <c r="W62" s="249"/>
      <c r="X62" s="249"/>
      <c r="Y62" s="249"/>
      <c r="Z62" s="249"/>
      <c r="AA62" s="249"/>
      <c r="AB62" s="249"/>
      <c r="AC62" s="249"/>
      <c r="AD62" s="249"/>
      <c r="AE62" s="249"/>
      <c r="AF62" s="249"/>
      <c r="AG62" s="249"/>
      <c r="AH62" s="249"/>
      <c r="AI62" s="249"/>
      <c r="AJ62" s="249"/>
      <c r="AK62" s="249"/>
      <c r="AL62" s="249"/>
      <c r="AM62" s="249"/>
      <c r="AN62" s="249"/>
      <c r="AO62" s="249"/>
      <c r="AP62" s="249"/>
      <c r="AQ62" s="249"/>
      <c r="AR62" s="249"/>
      <c r="AS62" s="249"/>
      <c r="AT62" s="249"/>
      <c r="AU62" s="249"/>
      <c r="AV62" s="249"/>
      <c r="AW62" s="249"/>
      <c r="AX62" s="249"/>
      <c r="AY62" s="249"/>
      <c r="AZ62" s="249"/>
      <c r="BA62" s="277"/>
      <c r="BB62" s="277"/>
      <c r="BC62" s="277"/>
      <c r="BD62" s="277"/>
      <c r="BE62" s="278"/>
      <c r="BG62" s="283"/>
      <c r="BH62" s="284"/>
      <c r="BI62" s="284"/>
      <c r="BJ62" s="284"/>
      <c r="BK62" s="284"/>
      <c r="BL62" s="284"/>
      <c r="BM62" s="284"/>
      <c r="BN62" s="284"/>
      <c r="BO62" s="284"/>
      <c r="BP62" s="284"/>
      <c r="BQ62" s="284"/>
      <c r="BR62" s="284"/>
      <c r="BS62" s="284"/>
      <c r="BT62" s="284"/>
      <c r="BU62" s="284"/>
      <c r="BV62" s="284"/>
      <c r="BW62" s="284"/>
      <c r="BX62" s="161"/>
      <c r="BY62" s="162"/>
      <c r="BZ62" s="162"/>
      <c r="CA62" s="162"/>
      <c r="CB62" s="162"/>
      <c r="CC62" s="162"/>
      <c r="CD62" s="163"/>
      <c r="CE62" s="167" t="s">
        <v>56</v>
      </c>
      <c r="CF62" s="168"/>
      <c r="CG62" s="168"/>
      <c r="CH62" s="168"/>
      <c r="CI62" s="168"/>
      <c r="CJ62" s="169"/>
      <c r="CP62" s="103">
        <v>28</v>
      </c>
      <c r="CQ62" s="104" t="str">
        <f t="shared" si="0"/>
        <v>バラエティセット</v>
      </c>
      <c r="CR62" s="15">
        <v>2592</v>
      </c>
      <c r="CT62" s="104" t="s">
        <v>91</v>
      </c>
      <c r="CU62" s="104" t="s">
        <v>91</v>
      </c>
    </row>
    <row r="63" spans="1:99" ht="10.5" customHeight="1" x14ac:dyDescent="0.15">
      <c r="A63" s="228"/>
      <c r="B63" s="229"/>
      <c r="G63" s="249"/>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49"/>
      <c r="AR63" s="249"/>
      <c r="AS63" s="249"/>
      <c r="AT63" s="249"/>
      <c r="AU63" s="249"/>
      <c r="AV63" s="249"/>
      <c r="AW63" s="249"/>
      <c r="AX63" s="249"/>
      <c r="AY63" s="249"/>
      <c r="AZ63" s="249"/>
      <c r="BA63" s="277"/>
      <c r="BB63" s="277"/>
      <c r="BC63" s="277"/>
      <c r="BD63" s="277"/>
      <c r="BE63" s="278"/>
      <c r="BG63" s="283"/>
      <c r="BH63" s="284"/>
      <c r="BI63" s="284"/>
      <c r="BJ63" s="284"/>
      <c r="BK63" s="284"/>
      <c r="BL63" s="284"/>
      <c r="BM63" s="284"/>
      <c r="BN63" s="284"/>
      <c r="BO63" s="284"/>
      <c r="BP63" s="284"/>
      <c r="BQ63" s="284"/>
      <c r="BR63" s="284"/>
      <c r="BS63" s="284"/>
      <c r="BT63" s="284"/>
      <c r="BU63" s="284"/>
      <c r="BV63" s="284"/>
      <c r="BW63" s="284"/>
      <c r="BX63" s="161"/>
      <c r="BY63" s="162"/>
      <c r="BZ63" s="162"/>
      <c r="CA63" s="162"/>
      <c r="CB63" s="162"/>
      <c r="CC63" s="162"/>
      <c r="CD63" s="163"/>
      <c r="CE63" s="170" t="s">
        <v>58</v>
      </c>
      <c r="CF63" s="172"/>
      <c r="CG63" s="172"/>
      <c r="CH63" s="172"/>
      <c r="CI63" s="172"/>
      <c r="CJ63" s="174" t="s">
        <v>59</v>
      </c>
      <c r="CP63" s="105">
        <v>29</v>
      </c>
      <c r="CQ63" s="104" t="str">
        <f t="shared" si="0"/>
        <v>骨付きポークスペアリブ</v>
      </c>
      <c r="CR63" s="15">
        <v>2160</v>
      </c>
      <c r="CT63" s="104" t="s">
        <v>113</v>
      </c>
      <c r="CU63" s="104" t="s">
        <v>113</v>
      </c>
    </row>
    <row r="64" spans="1:99" ht="10.5" customHeight="1" thickBot="1" x14ac:dyDescent="0.2">
      <c r="A64" s="230"/>
      <c r="B64" s="231"/>
      <c r="C64" s="83"/>
      <c r="D64" s="84"/>
      <c r="E64" s="84"/>
      <c r="F64" s="84"/>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79"/>
      <c r="BB64" s="279"/>
      <c r="BC64" s="279"/>
      <c r="BD64" s="279"/>
      <c r="BE64" s="280"/>
      <c r="BG64" s="285"/>
      <c r="BH64" s="286"/>
      <c r="BI64" s="286"/>
      <c r="BJ64" s="286"/>
      <c r="BK64" s="286"/>
      <c r="BL64" s="286"/>
      <c r="BM64" s="286"/>
      <c r="BN64" s="286"/>
      <c r="BO64" s="286"/>
      <c r="BP64" s="286"/>
      <c r="BQ64" s="286"/>
      <c r="BR64" s="286"/>
      <c r="BS64" s="286"/>
      <c r="BT64" s="286"/>
      <c r="BU64" s="286"/>
      <c r="BV64" s="286"/>
      <c r="BW64" s="286"/>
      <c r="BX64" s="164"/>
      <c r="BY64" s="165"/>
      <c r="BZ64" s="165"/>
      <c r="CA64" s="165"/>
      <c r="CB64" s="165"/>
      <c r="CC64" s="165"/>
      <c r="CD64" s="166"/>
      <c r="CE64" s="171"/>
      <c r="CF64" s="173"/>
      <c r="CG64" s="173"/>
      <c r="CH64" s="173"/>
      <c r="CI64" s="173"/>
      <c r="CJ64" s="175"/>
      <c r="CP64" s="103">
        <v>30</v>
      </c>
      <c r="CQ64" s="104" t="str">
        <f t="shared" si="0"/>
        <v>ロースハム</v>
      </c>
      <c r="CR64" s="15">
        <v>3110</v>
      </c>
      <c r="CT64" s="104" t="s">
        <v>72</v>
      </c>
      <c r="CU64" s="104" t="s">
        <v>72</v>
      </c>
    </row>
    <row r="65" spans="1:101" ht="10.5" customHeight="1" thickBot="1" x14ac:dyDescent="0.2">
      <c r="B65" s="66"/>
      <c r="AB65" s="68"/>
      <c r="AC65" s="68"/>
      <c r="AD65" s="68"/>
      <c r="AE65" s="68"/>
      <c r="AF65" s="68"/>
      <c r="AG65" s="68"/>
      <c r="AH65" s="68"/>
      <c r="AI65" s="68"/>
      <c r="AJ65" s="68"/>
      <c r="CP65" s="103">
        <v>31</v>
      </c>
      <c r="CQ65" s="106" t="str">
        <f t="shared" si="0"/>
        <v>豚角煮</v>
      </c>
      <c r="CR65" s="16">
        <f>IF(CE$38="中　元",CW65,CV65)</f>
        <v>2160</v>
      </c>
      <c r="CT65" s="104" t="s">
        <v>114</v>
      </c>
      <c r="CU65" s="110" t="s">
        <v>115</v>
      </c>
      <c r="CV65" s="111">
        <v>2851</v>
      </c>
      <c r="CW65" s="3">
        <v>2160</v>
      </c>
    </row>
    <row r="66" spans="1:101" ht="10.5" customHeight="1" thickBot="1" x14ac:dyDescent="0.2">
      <c r="A66" s="226" t="s">
        <v>73</v>
      </c>
      <c r="B66" s="227"/>
      <c r="C66" s="70"/>
      <c r="D66" s="71"/>
      <c r="E66" s="71"/>
      <c r="F66" s="71"/>
      <c r="G66" s="71"/>
      <c r="H66" s="71"/>
      <c r="I66" s="71"/>
      <c r="J66" s="71"/>
      <c r="K66" s="71"/>
      <c r="L66" s="71"/>
      <c r="M66" s="71"/>
      <c r="N66" s="71"/>
      <c r="O66" s="71"/>
      <c r="P66" s="71"/>
      <c r="Q66" s="71"/>
      <c r="R66" s="72"/>
      <c r="S66" s="72"/>
      <c r="T66" s="72"/>
      <c r="U66" s="73"/>
      <c r="V66" s="73"/>
      <c r="W66" s="73"/>
      <c r="X66" s="73"/>
      <c r="Y66" s="73"/>
      <c r="Z66" s="73"/>
      <c r="AA66" s="72"/>
      <c r="AB66" s="72"/>
      <c r="AC66" s="74"/>
      <c r="AD66" s="74"/>
      <c r="AE66" s="74"/>
      <c r="AF66" s="74"/>
      <c r="AG66" s="74"/>
      <c r="AH66" s="74"/>
      <c r="AI66" s="74"/>
      <c r="AJ66" s="74"/>
      <c r="AK66" s="74"/>
      <c r="AL66" s="74"/>
      <c r="AM66" s="74"/>
      <c r="AN66" s="74"/>
      <c r="AO66" s="74"/>
      <c r="AP66" s="74"/>
      <c r="AQ66" s="74"/>
      <c r="AR66" s="74"/>
      <c r="AS66" s="72"/>
      <c r="AT66" s="72"/>
      <c r="AU66" s="72"/>
      <c r="AV66" s="72"/>
      <c r="AW66" s="72"/>
      <c r="AX66" s="72"/>
      <c r="AY66" s="72"/>
      <c r="AZ66" s="72"/>
      <c r="BA66" s="72"/>
      <c r="BB66" s="72"/>
      <c r="BC66" s="72"/>
      <c r="BD66" s="72"/>
      <c r="BE66" s="44"/>
      <c r="CP66" s="103">
        <v>32</v>
      </c>
      <c r="CQ66" s="106" t="str">
        <f t="shared" si="0"/>
        <v>焼肉バラエティセット</v>
      </c>
      <c r="CR66" s="16">
        <f>IF(CE$38="中　元",CW66,CV66)</f>
        <v>3456</v>
      </c>
      <c r="CT66" s="104" t="s">
        <v>115</v>
      </c>
      <c r="CU66" s="110" t="s">
        <v>116</v>
      </c>
      <c r="CV66" s="111">
        <v>2160</v>
      </c>
      <c r="CW66" s="3">
        <v>3456</v>
      </c>
    </row>
    <row r="67" spans="1:101" ht="10.5" customHeight="1" x14ac:dyDescent="0.15">
      <c r="A67" s="228"/>
      <c r="B67" s="229"/>
      <c r="C67" s="67"/>
      <c r="D67" s="232" t="s">
        <v>10</v>
      </c>
      <c r="E67" s="232"/>
      <c r="F67" s="233"/>
      <c r="G67" s="234" t="s">
        <v>11</v>
      </c>
      <c r="H67" s="235"/>
      <c r="I67" s="235"/>
      <c r="J67" s="235"/>
      <c r="K67" s="235"/>
      <c r="L67" s="235"/>
      <c r="M67" s="235"/>
      <c r="N67" s="235"/>
      <c r="O67" s="235"/>
      <c r="P67" s="235"/>
      <c r="Q67" s="235"/>
      <c r="R67" s="235"/>
      <c r="S67" s="235"/>
      <c r="T67" s="235"/>
      <c r="U67" s="235"/>
      <c r="V67" s="236"/>
      <c r="W67" s="75"/>
      <c r="X67" s="75"/>
      <c r="Y67" s="75"/>
      <c r="Z67" s="75"/>
      <c r="AC67" s="76"/>
      <c r="AD67" s="76"/>
      <c r="AE67" s="76"/>
      <c r="AF67" s="76"/>
      <c r="AG67" s="76"/>
      <c r="AH67" s="76"/>
      <c r="AI67" s="76"/>
      <c r="AJ67" s="76"/>
      <c r="AK67" s="76"/>
      <c r="AL67" s="76"/>
      <c r="AM67" s="76"/>
      <c r="AN67" s="76"/>
      <c r="AO67" s="76"/>
      <c r="AP67" s="76"/>
      <c r="AQ67" s="76"/>
      <c r="AR67" s="76"/>
      <c r="BE67" s="50"/>
      <c r="BG67" s="243" t="s">
        <v>35</v>
      </c>
      <c r="BH67" s="244"/>
      <c r="BI67" s="244"/>
      <c r="BJ67" s="244"/>
      <c r="BK67" s="244"/>
      <c r="BL67" s="245"/>
      <c r="BM67" s="188" t="s">
        <v>36</v>
      </c>
      <c r="BN67" s="129"/>
      <c r="BO67" s="129"/>
      <c r="BP67" s="129"/>
      <c r="BQ67" s="130"/>
      <c r="BR67" s="188" t="s">
        <v>37</v>
      </c>
      <c r="BS67" s="129"/>
      <c r="BT67" s="129"/>
      <c r="BU67" s="129"/>
      <c r="BV67" s="129"/>
      <c r="BW67" s="129"/>
      <c r="BX67" s="188" t="s">
        <v>38</v>
      </c>
      <c r="BY67" s="129"/>
      <c r="BZ67" s="129"/>
      <c r="CA67" s="129"/>
      <c r="CB67" s="129"/>
      <c r="CC67" s="129"/>
      <c r="CD67" s="129"/>
      <c r="CE67" s="190" t="s">
        <v>39</v>
      </c>
      <c r="CF67" s="191"/>
      <c r="CG67" s="191"/>
      <c r="CH67" s="191"/>
      <c r="CI67" s="191"/>
      <c r="CJ67" s="192"/>
      <c r="CP67" s="103">
        <v>33</v>
      </c>
      <c r="CQ67" s="106" t="str">
        <f>IF(CE$38="中　元",CU67,"")</f>
        <v>ローストビーフ食べ比べ</v>
      </c>
      <c r="CR67" s="16">
        <f>IF(CE$38="中　元",CW67,CV67)</f>
        <v>2592</v>
      </c>
      <c r="CT67" s="104"/>
      <c r="CU67" s="110" t="s">
        <v>117</v>
      </c>
      <c r="CV67" s="111"/>
      <c r="CW67" s="112">
        <v>2592</v>
      </c>
    </row>
    <row r="68" spans="1:101" ht="10.5" customHeight="1" thickBot="1" x14ac:dyDescent="0.2">
      <c r="A68" s="228"/>
      <c r="B68" s="229"/>
      <c r="C68" s="67"/>
      <c r="D68" s="232"/>
      <c r="E68" s="232"/>
      <c r="F68" s="233"/>
      <c r="G68" s="237"/>
      <c r="H68" s="238"/>
      <c r="I68" s="238"/>
      <c r="J68" s="238"/>
      <c r="K68" s="238"/>
      <c r="L68" s="238"/>
      <c r="M68" s="238"/>
      <c r="N68" s="238"/>
      <c r="O68" s="238"/>
      <c r="P68" s="238"/>
      <c r="Q68" s="238"/>
      <c r="R68" s="238"/>
      <c r="S68" s="238"/>
      <c r="T68" s="238"/>
      <c r="U68" s="238"/>
      <c r="V68" s="239"/>
      <c r="W68" s="75"/>
      <c r="X68" s="75"/>
      <c r="Y68" s="75"/>
      <c r="Z68" s="75"/>
      <c r="AC68" s="55"/>
      <c r="AD68" s="55"/>
      <c r="AE68" s="55"/>
      <c r="AF68" s="55"/>
      <c r="AG68" s="55"/>
      <c r="AH68" s="55"/>
      <c r="AI68" s="55"/>
      <c r="AJ68" s="55"/>
      <c r="AK68" s="55"/>
      <c r="AL68" s="55"/>
      <c r="AM68" s="55"/>
      <c r="AN68" s="55"/>
      <c r="AO68" s="55"/>
      <c r="AP68" s="55"/>
      <c r="AQ68" s="55"/>
      <c r="AR68" s="55"/>
      <c r="BE68" s="50"/>
      <c r="BG68" s="246"/>
      <c r="BH68" s="247"/>
      <c r="BI68" s="247"/>
      <c r="BJ68" s="247"/>
      <c r="BK68" s="247"/>
      <c r="BL68" s="248"/>
      <c r="BM68" s="189"/>
      <c r="BN68" s="135"/>
      <c r="BO68" s="135"/>
      <c r="BP68" s="135"/>
      <c r="BQ68" s="136"/>
      <c r="BR68" s="189"/>
      <c r="BS68" s="135"/>
      <c r="BT68" s="135"/>
      <c r="BU68" s="135"/>
      <c r="BV68" s="135"/>
      <c r="BW68" s="135"/>
      <c r="BX68" s="189"/>
      <c r="BY68" s="135"/>
      <c r="BZ68" s="135"/>
      <c r="CA68" s="135"/>
      <c r="CB68" s="135"/>
      <c r="CC68" s="135"/>
      <c r="CD68" s="135"/>
      <c r="CE68" s="193"/>
      <c r="CF68" s="194"/>
      <c r="CG68" s="194"/>
      <c r="CH68" s="194"/>
      <c r="CI68" s="194"/>
      <c r="CJ68" s="195"/>
      <c r="CP68" s="107">
        <v>111</v>
      </c>
      <c r="CQ68" s="104" t="str">
        <f>IF(CE$38="中　元",CU68,"")</f>
        <v>特製宇都宮餃子</v>
      </c>
      <c r="CR68" s="15">
        <v>7560</v>
      </c>
      <c r="CT68" s="108" t="s">
        <v>98</v>
      </c>
      <c r="CU68" s="104" t="s">
        <v>98</v>
      </c>
    </row>
    <row r="69" spans="1:101" ht="10.5" customHeight="1" x14ac:dyDescent="0.15">
      <c r="A69" s="228"/>
      <c r="B69" s="229"/>
      <c r="C69" s="67"/>
      <c r="D69" s="232"/>
      <c r="E69" s="232"/>
      <c r="F69" s="233"/>
      <c r="G69" s="240"/>
      <c r="H69" s="241"/>
      <c r="I69" s="241"/>
      <c r="J69" s="241"/>
      <c r="K69" s="241"/>
      <c r="L69" s="241"/>
      <c r="M69" s="241"/>
      <c r="N69" s="241"/>
      <c r="O69" s="241"/>
      <c r="P69" s="241"/>
      <c r="Q69" s="241"/>
      <c r="R69" s="241"/>
      <c r="S69" s="241"/>
      <c r="T69" s="241"/>
      <c r="U69" s="241"/>
      <c r="V69" s="242"/>
      <c r="W69" s="75"/>
      <c r="X69" s="75"/>
      <c r="Y69" s="75"/>
      <c r="Z69" s="75"/>
      <c r="AC69" s="55"/>
      <c r="AD69" s="55"/>
      <c r="AE69" s="55"/>
      <c r="AF69" s="55"/>
      <c r="AG69" s="55"/>
      <c r="AH69" s="55"/>
      <c r="AI69" s="55"/>
      <c r="AJ69" s="55"/>
      <c r="AK69" s="55"/>
      <c r="AL69" s="55"/>
      <c r="AM69" s="55"/>
      <c r="AN69" s="55"/>
      <c r="AO69" s="55"/>
      <c r="AP69" s="55"/>
      <c r="AQ69" s="55"/>
      <c r="AR69" s="55"/>
      <c r="BE69" s="50"/>
      <c r="BG69" s="196"/>
      <c r="BH69" s="197"/>
      <c r="BI69" s="197"/>
      <c r="BJ69" s="197"/>
      <c r="BK69" s="197"/>
      <c r="BL69" s="198"/>
      <c r="BM69" s="205"/>
      <c r="BN69" s="206"/>
      <c r="BO69" s="206"/>
      <c r="BP69" s="206"/>
      <c r="BQ69" s="207"/>
      <c r="BR69" s="214" t="str">
        <f>IF(BG69="","",VLOOKUP(BG69,$CP$35:$CR$81,3,FALSE))</f>
        <v/>
      </c>
      <c r="BS69" s="215"/>
      <c r="BT69" s="215"/>
      <c r="BU69" s="215"/>
      <c r="BV69" s="215"/>
      <c r="BW69" s="216"/>
      <c r="BX69" s="214" t="str">
        <f>IFERROR(BM69*BR69,"")</f>
        <v/>
      </c>
      <c r="BY69" s="215"/>
      <c r="BZ69" s="215"/>
      <c r="CA69" s="215"/>
      <c r="CB69" s="215"/>
      <c r="CC69" s="215"/>
      <c r="CD69" s="216"/>
      <c r="CE69" s="223"/>
      <c r="CF69" s="224"/>
      <c r="CG69" s="224"/>
      <c r="CH69" s="224"/>
      <c r="CI69" s="224"/>
      <c r="CJ69" s="225"/>
      <c r="CP69" s="107">
        <v>201</v>
      </c>
      <c r="CQ69" s="104" t="str">
        <f t="shared" ref="CQ69:CQ81" si="1">IF(CE$38="中　元",CU69,"")</f>
        <v>ＭＯ-500</v>
      </c>
      <c r="CR69" s="15">
        <v>5400</v>
      </c>
      <c r="CT69" s="108" t="s">
        <v>99</v>
      </c>
      <c r="CU69" s="104" t="s">
        <v>99</v>
      </c>
    </row>
    <row r="70" spans="1:101" ht="10.5" customHeight="1" x14ac:dyDescent="0.15">
      <c r="A70" s="228"/>
      <c r="B70" s="229"/>
      <c r="C70" s="67"/>
      <c r="D70" s="56"/>
      <c r="E70" s="56"/>
      <c r="F70" s="56"/>
      <c r="G70" s="249"/>
      <c r="H70" s="249"/>
      <c r="I70" s="249"/>
      <c r="J70" s="249"/>
      <c r="K70" s="249"/>
      <c r="L70" s="249"/>
      <c r="M70" s="249"/>
      <c r="N70" s="249"/>
      <c r="O70" s="249"/>
      <c r="P70" s="249"/>
      <c r="Q70" s="249"/>
      <c r="R70" s="249"/>
      <c r="S70" s="249"/>
      <c r="T70" s="249"/>
      <c r="U70" s="249"/>
      <c r="V70" s="249"/>
      <c r="W70" s="249"/>
      <c r="X70" s="249"/>
      <c r="Y70" s="249"/>
      <c r="Z70" s="249"/>
      <c r="AA70" s="249"/>
      <c r="AB70" s="249"/>
      <c r="AC70" s="249"/>
      <c r="AD70" s="249"/>
      <c r="AE70" s="249"/>
      <c r="AF70" s="249"/>
      <c r="AG70" s="249"/>
      <c r="AH70" s="249"/>
      <c r="AI70" s="249"/>
      <c r="AJ70" s="249"/>
      <c r="AK70" s="249"/>
      <c r="AL70" s="249"/>
      <c r="AM70" s="249"/>
      <c r="AN70" s="249"/>
      <c r="AO70" s="249"/>
      <c r="AP70" s="249"/>
      <c r="AQ70" s="249"/>
      <c r="AR70" s="249"/>
      <c r="AS70" s="249"/>
      <c r="AT70" s="249"/>
      <c r="AU70" s="249"/>
      <c r="AV70" s="249"/>
      <c r="AW70" s="249"/>
      <c r="AX70" s="249"/>
      <c r="AY70" s="249"/>
      <c r="AZ70" s="249"/>
      <c r="BA70" s="249"/>
      <c r="BB70" s="249"/>
      <c r="BC70" s="249"/>
      <c r="BD70" s="249"/>
      <c r="BE70" s="250"/>
      <c r="BG70" s="199"/>
      <c r="BH70" s="200"/>
      <c r="BI70" s="200"/>
      <c r="BJ70" s="200"/>
      <c r="BK70" s="200"/>
      <c r="BL70" s="201"/>
      <c r="BM70" s="208"/>
      <c r="BN70" s="209"/>
      <c r="BO70" s="209"/>
      <c r="BP70" s="209"/>
      <c r="BQ70" s="210"/>
      <c r="BR70" s="217"/>
      <c r="BS70" s="218"/>
      <c r="BT70" s="218"/>
      <c r="BU70" s="218"/>
      <c r="BV70" s="218"/>
      <c r="BW70" s="219"/>
      <c r="BX70" s="217"/>
      <c r="BY70" s="218"/>
      <c r="BZ70" s="218"/>
      <c r="CA70" s="218"/>
      <c r="CB70" s="218"/>
      <c r="CC70" s="218"/>
      <c r="CD70" s="219"/>
      <c r="CE70" s="167" t="str">
        <f>CE38</f>
        <v>中　元</v>
      </c>
      <c r="CF70" s="168"/>
      <c r="CG70" s="168"/>
      <c r="CH70" s="168"/>
      <c r="CI70" s="77"/>
      <c r="CJ70" s="78"/>
      <c r="CP70" s="107">
        <v>202</v>
      </c>
      <c r="CQ70" s="104" t="str">
        <f t="shared" si="1"/>
        <v>ＭＯ-400</v>
      </c>
      <c r="CR70" s="15">
        <v>5400</v>
      </c>
      <c r="CT70" s="108" t="s">
        <v>100</v>
      </c>
      <c r="CU70" s="104" t="s">
        <v>100</v>
      </c>
    </row>
    <row r="71" spans="1:101" ht="10.5" customHeight="1" x14ac:dyDescent="0.15">
      <c r="A71" s="228"/>
      <c r="B71" s="229"/>
      <c r="C71" s="67"/>
      <c r="D71" s="56"/>
      <c r="E71" s="56"/>
      <c r="F71" s="56"/>
      <c r="G71" s="249"/>
      <c r="H71" s="249"/>
      <c r="I71" s="249"/>
      <c r="J71" s="249"/>
      <c r="K71" s="249"/>
      <c r="L71" s="249"/>
      <c r="M71" s="249"/>
      <c r="N71" s="249"/>
      <c r="O71" s="249"/>
      <c r="P71" s="249"/>
      <c r="Q71" s="249"/>
      <c r="R71" s="249"/>
      <c r="S71" s="249"/>
      <c r="T71" s="249"/>
      <c r="U71" s="249"/>
      <c r="V71" s="249"/>
      <c r="W71" s="249"/>
      <c r="X71" s="249"/>
      <c r="Y71" s="249"/>
      <c r="Z71" s="249"/>
      <c r="AA71" s="249"/>
      <c r="AB71" s="249"/>
      <c r="AC71" s="249"/>
      <c r="AD71" s="249"/>
      <c r="AE71" s="249"/>
      <c r="AF71" s="249"/>
      <c r="AG71" s="249"/>
      <c r="AH71" s="249"/>
      <c r="AI71" s="249"/>
      <c r="AJ71" s="249"/>
      <c r="AK71" s="249"/>
      <c r="AL71" s="249"/>
      <c r="AM71" s="249"/>
      <c r="AN71" s="249"/>
      <c r="AO71" s="249"/>
      <c r="AP71" s="249"/>
      <c r="AQ71" s="249"/>
      <c r="AR71" s="249"/>
      <c r="AS71" s="249"/>
      <c r="AT71" s="249"/>
      <c r="AU71" s="249"/>
      <c r="AV71" s="249"/>
      <c r="AW71" s="249"/>
      <c r="AX71" s="249"/>
      <c r="AY71" s="249"/>
      <c r="AZ71" s="249"/>
      <c r="BA71" s="249"/>
      <c r="BB71" s="249"/>
      <c r="BC71" s="249"/>
      <c r="BD71" s="249"/>
      <c r="BE71" s="250"/>
      <c r="BG71" s="199"/>
      <c r="BH71" s="200"/>
      <c r="BI71" s="200"/>
      <c r="BJ71" s="200"/>
      <c r="BK71" s="200"/>
      <c r="BL71" s="201"/>
      <c r="BM71" s="208"/>
      <c r="BN71" s="209"/>
      <c r="BO71" s="209"/>
      <c r="BP71" s="209"/>
      <c r="BQ71" s="210"/>
      <c r="BR71" s="217"/>
      <c r="BS71" s="218"/>
      <c r="BT71" s="218"/>
      <c r="BU71" s="218"/>
      <c r="BV71" s="218"/>
      <c r="BW71" s="219"/>
      <c r="BX71" s="217"/>
      <c r="BY71" s="218"/>
      <c r="BZ71" s="218"/>
      <c r="CA71" s="218"/>
      <c r="CB71" s="218"/>
      <c r="CC71" s="218"/>
      <c r="CD71" s="219"/>
      <c r="CE71" s="79"/>
      <c r="CF71" s="80"/>
      <c r="CG71" s="80"/>
      <c r="CH71" s="80"/>
      <c r="CI71" s="80"/>
      <c r="CJ71" s="81"/>
      <c r="CP71" s="107">
        <v>203</v>
      </c>
      <c r="CQ71" s="104" t="str">
        <f t="shared" si="1"/>
        <v>ＭＯ-300</v>
      </c>
      <c r="CR71" s="15">
        <v>4320</v>
      </c>
      <c r="CT71" s="108" t="s">
        <v>101</v>
      </c>
      <c r="CU71" s="104" t="s">
        <v>101</v>
      </c>
    </row>
    <row r="72" spans="1:101" ht="10.5" customHeight="1" x14ac:dyDescent="0.15">
      <c r="A72" s="228"/>
      <c r="B72" s="229"/>
      <c r="C72" s="67"/>
      <c r="D72" s="56"/>
      <c r="E72" s="56"/>
      <c r="F72" s="56"/>
      <c r="G72" s="249"/>
      <c r="H72" s="249"/>
      <c r="I72" s="249"/>
      <c r="J72" s="249"/>
      <c r="K72" s="249"/>
      <c r="L72" s="249"/>
      <c r="M72" s="249"/>
      <c r="N72" s="249"/>
      <c r="O72" s="249"/>
      <c r="P72" s="249"/>
      <c r="Q72" s="249"/>
      <c r="R72" s="249"/>
      <c r="S72" s="249"/>
      <c r="T72" s="249"/>
      <c r="U72" s="249"/>
      <c r="V72" s="249"/>
      <c r="W72" s="249"/>
      <c r="X72" s="249"/>
      <c r="Y72" s="249"/>
      <c r="Z72" s="249"/>
      <c r="AA72" s="249"/>
      <c r="AB72" s="249"/>
      <c r="AC72" s="249"/>
      <c r="AD72" s="249"/>
      <c r="AE72" s="249"/>
      <c r="AF72" s="249"/>
      <c r="AG72" s="249"/>
      <c r="AH72" s="249"/>
      <c r="AI72" s="249"/>
      <c r="AJ72" s="249"/>
      <c r="AK72" s="249"/>
      <c r="AL72" s="249"/>
      <c r="AM72" s="249"/>
      <c r="AN72" s="249"/>
      <c r="AO72" s="249"/>
      <c r="AP72" s="249"/>
      <c r="AQ72" s="249"/>
      <c r="AR72" s="249"/>
      <c r="AS72" s="249"/>
      <c r="AT72" s="249"/>
      <c r="AU72" s="249"/>
      <c r="AV72" s="249"/>
      <c r="AW72" s="249"/>
      <c r="AX72" s="249"/>
      <c r="AY72" s="249"/>
      <c r="AZ72" s="249"/>
      <c r="BA72" s="249"/>
      <c r="BB72" s="249"/>
      <c r="BC72" s="249"/>
      <c r="BD72" s="249"/>
      <c r="BE72" s="250"/>
      <c r="BG72" s="199"/>
      <c r="BH72" s="200"/>
      <c r="BI72" s="200"/>
      <c r="BJ72" s="200"/>
      <c r="BK72" s="200"/>
      <c r="BL72" s="201"/>
      <c r="BM72" s="208"/>
      <c r="BN72" s="209"/>
      <c r="BO72" s="209"/>
      <c r="BP72" s="209"/>
      <c r="BQ72" s="210"/>
      <c r="BR72" s="217"/>
      <c r="BS72" s="218"/>
      <c r="BT72" s="218"/>
      <c r="BU72" s="218"/>
      <c r="BV72" s="218"/>
      <c r="BW72" s="219"/>
      <c r="BX72" s="217"/>
      <c r="BY72" s="218"/>
      <c r="BZ72" s="218"/>
      <c r="CA72" s="218"/>
      <c r="CB72" s="218"/>
      <c r="CC72" s="218"/>
      <c r="CD72" s="219"/>
      <c r="CE72" s="167" t="s">
        <v>45</v>
      </c>
      <c r="CF72" s="168"/>
      <c r="CG72" s="168"/>
      <c r="CH72" s="168"/>
      <c r="CI72" s="77"/>
      <c r="CJ72" s="78"/>
      <c r="CP72" s="107">
        <v>204</v>
      </c>
      <c r="CQ72" s="104" t="str">
        <f t="shared" si="1"/>
        <v>HDS-50</v>
      </c>
      <c r="CR72" s="15">
        <v>3240</v>
      </c>
      <c r="CT72" s="108" t="s">
        <v>74</v>
      </c>
      <c r="CU72" s="104" t="s">
        <v>74</v>
      </c>
    </row>
    <row r="73" spans="1:101" ht="10.5" customHeight="1" x14ac:dyDescent="0.15">
      <c r="A73" s="228"/>
      <c r="B73" s="229"/>
      <c r="C73" s="67"/>
      <c r="D73" s="56"/>
      <c r="E73" s="56"/>
      <c r="F73" s="56"/>
      <c r="G73" s="249"/>
      <c r="H73" s="249"/>
      <c r="I73" s="249"/>
      <c r="J73" s="249"/>
      <c r="K73" s="249"/>
      <c r="L73" s="249"/>
      <c r="M73" s="249"/>
      <c r="N73" s="249"/>
      <c r="O73" s="249"/>
      <c r="P73" s="249"/>
      <c r="Q73" s="249"/>
      <c r="R73" s="249"/>
      <c r="S73" s="249"/>
      <c r="T73" s="249"/>
      <c r="U73" s="249"/>
      <c r="V73" s="249"/>
      <c r="W73" s="249"/>
      <c r="X73" s="249"/>
      <c r="Y73" s="249"/>
      <c r="Z73" s="249"/>
      <c r="AA73" s="249"/>
      <c r="AB73" s="249"/>
      <c r="AC73" s="249"/>
      <c r="AD73" s="249"/>
      <c r="AE73" s="249"/>
      <c r="AF73" s="249"/>
      <c r="AG73" s="249"/>
      <c r="AH73" s="249"/>
      <c r="AI73" s="249"/>
      <c r="AJ73" s="249"/>
      <c r="AK73" s="249"/>
      <c r="AL73" s="249"/>
      <c r="AM73" s="249"/>
      <c r="AN73" s="249"/>
      <c r="AO73" s="249"/>
      <c r="AP73" s="249"/>
      <c r="AQ73" s="249"/>
      <c r="AR73" s="249"/>
      <c r="AS73" s="249"/>
      <c r="AT73" s="249"/>
      <c r="AU73" s="249"/>
      <c r="AV73" s="249"/>
      <c r="AW73" s="249"/>
      <c r="AX73" s="249"/>
      <c r="AY73" s="249"/>
      <c r="AZ73" s="249"/>
      <c r="BA73" s="249"/>
      <c r="BB73" s="249"/>
      <c r="BC73" s="249"/>
      <c r="BD73" s="249"/>
      <c r="BE73" s="250"/>
      <c r="BG73" s="202"/>
      <c r="BH73" s="203"/>
      <c r="BI73" s="203"/>
      <c r="BJ73" s="203"/>
      <c r="BK73" s="203"/>
      <c r="BL73" s="204"/>
      <c r="BM73" s="211"/>
      <c r="BN73" s="212"/>
      <c r="BO73" s="212"/>
      <c r="BP73" s="212"/>
      <c r="BQ73" s="213"/>
      <c r="BR73" s="220"/>
      <c r="BS73" s="221"/>
      <c r="BT73" s="221"/>
      <c r="BU73" s="221"/>
      <c r="BV73" s="221"/>
      <c r="BW73" s="222"/>
      <c r="BX73" s="220"/>
      <c r="BY73" s="221"/>
      <c r="BZ73" s="221"/>
      <c r="CA73" s="221"/>
      <c r="CB73" s="221"/>
      <c r="CC73" s="221"/>
      <c r="CD73" s="222"/>
      <c r="CE73" s="79"/>
      <c r="CF73" s="80"/>
      <c r="CG73" s="80"/>
      <c r="CH73" s="80"/>
      <c r="CI73" s="80"/>
      <c r="CJ73" s="81"/>
      <c r="CP73" s="107">
        <v>205</v>
      </c>
      <c r="CQ73" s="104" t="str">
        <f t="shared" si="1"/>
        <v>HDS-40</v>
      </c>
      <c r="CR73" s="15">
        <v>5400</v>
      </c>
      <c r="CT73" s="108" t="s">
        <v>75</v>
      </c>
      <c r="CU73" s="104" t="s">
        <v>75</v>
      </c>
    </row>
    <row r="74" spans="1:101" ht="10.5" customHeight="1" x14ac:dyDescent="0.15">
      <c r="A74" s="228"/>
      <c r="B74" s="229"/>
      <c r="C74" s="67"/>
      <c r="D74" s="56"/>
      <c r="E74" s="56"/>
      <c r="F74" s="56"/>
      <c r="G74" s="251"/>
      <c r="H74" s="251"/>
      <c r="I74" s="251"/>
      <c r="J74" s="251"/>
      <c r="K74" s="251"/>
      <c r="L74" s="251"/>
      <c r="M74" s="251"/>
      <c r="N74" s="251"/>
      <c r="O74" s="251"/>
      <c r="P74" s="251"/>
      <c r="Q74" s="251"/>
      <c r="R74" s="251"/>
      <c r="S74" s="251"/>
      <c r="T74" s="251"/>
      <c r="U74" s="251"/>
      <c r="V74" s="251"/>
      <c r="W74" s="251"/>
      <c r="X74" s="251"/>
      <c r="Y74" s="251"/>
      <c r="Z74" s="251"/>
      <c r="AA74" s="251"/>
      <c r="AB74" s="251"/>
      <c r="AC74" s="251"/>
      <c r="AD74" s="251"/>
      <c r="AE74" s="251"/>
      <c r="AF74" s="251"/>
      <c r="AG74" s="251"/>
      <c r="AH74" s="251"/>
      <c r="AI74" s="251"/>
      <c r="AJ74" s="251"/>
      <c r="AK74" s="251"/>
      <c r="AL74" s="251"/>
      <c r="AM74" s="251"/>
      <c r="AN74" s="251"/>
      <c r="AO74" s="251"/>
      <c r="AP74" s="251"/>
      <c r="AQ74" s="251"/>
      <c r="AR74" s="251"/>
      <c r="AS74" s="251"/>
      <c r="AT74" s="251"/>
      <c r="AU74" s="251"/>
      <c r="AV74" s="251"/>
      <c r="AW74" s="251"/>
      <c r="AX74" s="251"/>
      <c r="AY74" s="251"/>
      <c r="AZ74" s="251"/>
      <c r="BA74" s="251"/>
      <c r="BB74" s="251"/>
      <c r="BC74" s="251"/>
      <c r="BD74" s="251"/>
      <c r="BE74" s="252"/>
      <c r="BG74" s="253" t="str">
        <f>IF(BG69="","",VLOOKUP(BG69,$CP$35:$CR$81,2,FALSE))</f>
        <v/>
      </c>
      <c r="BH74" s="254"/>
      <c r="BI74" s="254"/>
      <c r="BJ74" s="254"/>
      <c r="BK74" s="254"/>
      <c r="BL74" s="254"/>
      <c r="BM74" s="259" t="s">
        <v>48</v>
      </c>
      <c r="BN74" s="259"/>
      <c r="BO74" s="259"/>
      <c r="BP74" s="259"/>
      <c r="BQ74" s="259"/>
      <c r="BR74" s="259"/>
      <c r="BS74" s="259"/>
      <c r="BT74" s="259"/>
      <c r="BU74" s="259"/>
      <c r="BV74" s="259"/>
      <c r="BW74" s="260"/>
      <c r="BX74" s="176"/>
      <c r="BY74" s="177"/>
      <c r="BZ74" s="182" t="str">
        <f>IF(BX74="","",VLOOKUP(BX74,$CT$32:$CU$33,2,FALSE))</f>
        <v/>
      </c>
      <c r="CA74" s="182"/>
      <c r="CB74" s="182"/>
      <c r="CC74" s="182"/>
      <c r="CD74" s="183"/>
      <c r="CE74" s="167" t="s">
        <v>49</v>
      </c>
      <c r="CF74" s="168"/>
      <c r="CG74" s="168"/>
      <c r="CH74" s="168"/>
      <c r="CI74" s="77"/>
      <c r="CJ74" s="78"/>
      <c r="CP74" s="107">
        <v>206</v>
      </c>
      <c r="CQ74" s="104" t="str">
        <f t="shared" si="1"/>
        <v>HDS-30</v>
      </c>
      <c r="CR74" s="15">
        <v>4320</v>
      </c>
      <c r="CT74" s="108" t="s">
        <v>76</v>
      </c>
      <c r="CU74" s="104" t="s">
        <v>76</v>
      </c>
    </row>
    <row r="75" spans="1:101" ht="10.5" customHeight="1" x14ac:dyDescent="0.15">
      <c r="A75" s="228"/>
      <c r="B75" s="229"/>
      <c r="C75" s="267" t="s">
        <v>23</v>
      </c>
      <c r="D75" s="268"/>
      <c r="E75" s="268"/>
      <c r="F75" s="268"/>
      <c r="G75" s="271"/>
      <c r="H75" s="271"/>
      <c r="I75" s="271"/>
      <c r="J75" s="271"/>
      <c r="K75" s="271"/>
      <c r="L75" s="271"/>
      <c r="M75" s="271"/>
      <c r="N75" s="271"/>
      <c r="O75" s="271"/>
      <c r="P75" s="271"/>
      <c r="Q75" s="271"/>
      <c r="R75" s="271"/>
      <c r="S75" s="271"/>
      <c r="T75" s="271"/>
      <c r="U75" s="271"/>
      <c r="V75" s="271"/>
      <c r="W75" s="271"/>
      <c r="X75" s="271"/>
      <c r="Y75" s="271"/>
      <c r="Z75" s="271"/>
      <c r="AA75" s="271"/>
      <c r="AB75" s="271"/>
      <c r="AC75" s="271"/>
      <c r="AD75" s="271"/>
      <c r="AE75" s="271"/>
      <c r="AF75" s="271"/>
      <c r="AG75" s="271"/>
      <c r="AH75" s="271"/>
      <c r="AI75" s="271"/>
      <c r="AJ75" s="271"/>
      <c r="AK75" s="271"/>
      <c r="AL75" s="271"/>
      <c r="AM75" s="271"/>
      <c r="AN75" s="271"/>
      <c r="AO75" s="271"/>
      <c r="AP75" s="271"/>
      <c r="AQ75" s="271"/>
      <c r="AR75" s="271"/>
      <c r="AS75" s="271"/>
      <c r="AT75" s="271"/>
      <c r="AU75" s="271"/>
      <c r="AV75" s="271"/>
      <c r="AW75" s="271"/>
      <c r="AX75" s="271"/>
      <c r="AY75" s="271"/>
      <c r="AZ75" s="271"/>
      <c r="BA75" s="271"/>
      <c r="BB75" s="271"/>
      <c r="BC75" s="271"/>
      <c r="BD75" s="271"/>
      <c r="BE75" s="272"/>
      <c r="BG75" s="255"/>
      <c r="BH75" s="256"/>
      <c r="BI75" s="256"/>
      <c r="BJ75" s="256"/>
      <c r="BK75" s="256"/>
      <c r="BL75" s="256"/>
      <c r="BM75" s="261"/>
      <c r="BN75" s="261"/>
      <c r="BO75" s="261"/>
      <c r="BP75" s="261"/>
      <c r="BQ75" s="261"/>
      <c r="BR75" s="261"/>
      <c r="BS75" s="261"/>
      <c r="BT75" s="261"/>
      <c r="BU75" s="261"/>
      <c r="BV75" s="261"/>
      <c r="BW75" s="262"/>
      <c r="BX75" s="178"/>
      <c r="BY75" s="179"/>
      <c r="BZ75" s="184"/>
      <c r="CA75" s="184"/>
      <c r="CB75" s="184"/>
      <c r="CC75" s="184"/>
      <c r="CD75" s="185"/>
      <c r="CE75" s="167"/>
      <c r="CF75" s="168"/>
      <c r="CG75" s="168"/>
      <c r="CH75" s="168"/>
      <c r="CI75" s="168"/>
      <c r="CJ75" s="169"/>
      <c r="CP75" s="13">
        <v>231</v>
      </c>
      <c r="CQ75" s="104" t="str">
        <f t="shared" si="1"/>
        <v>神戸プリン</v>
      </c>
      <c r="CR75" s="15">
        <v>4104</v>
      </c>
      <c r="CT75" s="101" t="s">
        <v>110</v>
      </c>
      <c r="CU75" s="101" t="s">
        <v>110</v>
      </c>
    </row>
    <row r="76" spans="1:101" ht="10.5" customHeight="1" x14ac:dyDescent="0.15">
      <c r="A76" s="228"/>
      <c r="B76" s="229"/>
      <c r="C76" s="269"/>
      <c r="D76" s="270"/>
      <c r="E76" s="270"/>
      <c r="F76" s="270"/>
      <c r="G76" s="273"/>
      <c r="H76" s="273"/>
      <c r="I76" s="273"/>
      <c r="J76" s="273"/>
      <c r="K76" s="273"/>
      <c r="L76" s="273"/>
      <c r="M76" s="273"/>
      <c r="N76" s="273"/>
      <c r="O76" s="273"/>
      <c r="P76" s="273"/>
      <c r="Q76" s="273"/>
      <c r="R76" s="273"/>
      <c r="S76" s="273"/>
      <c r="T76" s="273"/>
      <c r="U76" s="273"/>
      <c r="V76" s="273"/>
      <c r="W76" s="273"/>
      <c r="X76" s="273"/>
      <c r="Y76" s="273"/>
      <c r="Z76" s="273"/>
      <c r="AA76" s="273"/>
      <c r="AB76" s="273"/>
      <c r="AC76" s="273"/>
      <c r="AD76" s="273"/>
      <c r="AE76" s="273"/>
      <c r="AF76" s="273"/>
      <c r="AG76" s="273"/>
      <c r="AH76" s="273"/>
      <c r="AI76" s="273"/>
      <c r="AJ76" s="273"/>
      <c r="AK76" s="273"/>
      <c r="AL76" s="273"/>
      <c r="AM76" s="273"/>
      <c r="AN76" s="273"/>
      <c r="AO76" s="273"/>
      <c r="AP76" s="273"/>
      <c r="AQ76" s="273"/>
      <c r="AR76" s="273"/>
      <c r="AS76" s="273"/>
      <c r="AT76" s="273"/>
      <c r="AU76" s="273"/>
      <c r="AV76" s="273"/>
      <c r="AW76" s="273"/>
      <c r="AX76" s="273"/>
      <c r="AY76" s="273"/>
      <c r="AZ76" s="273"/>
      <c r="BA76" s="273"/>
      <c r="BB76" s="273"/>
      <c r="BC76" s="273"/>
      <c r="BD76" s="273"/>
      <c r="BE76" s="274"/>
      <c r="BG76" s="257"/>
      <c r="BH76" s="258"/>
      <c r="BI76" s="258"/>
      <c r="BJ76" s="258"/>
      <c r="BK76" s="258"/>
      <c r="BL76" s="258"/>
      <c r="BM76" s="263"/>
      <c r="BN76" s="263"/>
      <c r="BO76" s="263"/>
      <c r="BP76" s="263"/>
      <c r="BQ76" s="263"/>
      <c r="BR76" s="263"/>
      <c r="BS76" s="263"/>
      <c r="BT76" s="263"/>
      <c r="BU76" s="263"/>
      <c r="BV76" s="263"/>
      <c r="BW76" s="264"/>
      <c r="BX76" s="180"/>
      <c r="BY76" s="181"/>
      <c r="BZ76" s="186"/>
      <c r="CA76" s="186"/>
      <c r="CB76" s="186"/>
      <c r="CC76" s="186"/>
      <c r="CD76" s="187"/>
      <c r="CE76" s="167" t="s">
        <v>52</v>
      </c>
      <c r="CF76" s="168"/>
      <c r="CG76" s="168"/>
      <c r="CH76" s="168"/>
      <c r="CI76" s="77"/>
      <c r="CJ76" s="78"/>
      <c r="CP76" s="13">
        <v>408</v>
      </c>
      <c r="CQ76" s="104" t="str">
        <f t="shared" si="1"/>
        <v>スンドゥブマイルド</v>
      </c>
      <c r="CR76" s="15">
        <v>2160</v>
      </c>
      <c r="CT76" s="14" t="s">
        <v>78</v>
      </c>
      <c r="CU76" s="14" t="s">
        <v>78</v>
      </c>
    </row>
    <row r="77" spans="1:101" ht="10.5" customHeight="1" x14ac:dyDescent="0.15">
      <c r="A77" s="228"/>
      <c r="B77" s="229"/>
      <c r="G77" s="265"/>
      <c r="H77" s="265"/>
      <c r="I77" s="265"/>
      <c r="J77" s="265"/>
      <c r="K77" s="265"/>
      <c r="L77" s="265"/>
      <c r="M77" s="265"/>
      <c r="N77" s="265"/>
      <c r="O77" s="265"/>
      <c r="P77" s="265"/>
      <c r="Q77" s="265"/>
      <c r="R77" s="265"/>
      <c r="S77" s="265"/>
      <c r="T77" s="265"/>
      <c r="U77" s="265"/>
      <c r="V77" s="265"/>
      <c r="W77" s="265"/>
      <c r="X77" s="265"/>
      <c r="Y77" s="265"/>
      <c r="Z77" s="265"/>
      <c r="AA77" s="265"/>
      <c r="AB77" s="265"/>
      <c r="AC77" s="265"/>
      <c r="AD77" s="265"/>
      <c r="AE77" s="265"/>
      <c r="AF77" s="265"/>
      <c r="AG77" s="265"/>
      <c r="AH77" s="265"/>
      <c r="AI77" s="265"/>
      <c r="AJ77" s="265"/>
      <c r="AK77" s="265"/>
      <c r="AL77" s="265"/>
      <c r="AM77" s="265"/>
      <c r="AN77" s="265"/>
      <c r="AO77" s="265"/>
      <c r="AP77" s="265"/>
      <c r="AQ77" s="265"/>
      <c r="AR77" s="265"/>
      <c r="AS77" s="265"/>
      <c r="AT77" s="265"/>
      <c r="AU77" s="265"/>
      <c r="AV77" s="265"/>
      <c r="AW77" s="265"/>
      <c r="AX77" s="265"/>
      <c r="AY77" s="265"/>
      <c r="AZ77" s="265"/>
      <c r="BA77" s="275" t="s">
        <v>26</v>
      </c>
      <c r="BB77" s="275"/>
      <c r="BC77" s="275"/>
      <c r="BD77" s="275"/>
      <c r="BE77" s="276"/>
      <c r="BG77" s="281" t="s">
        <v>54</v>
      </c>
      <c r="BH77" s="282"/>
      <c r="BI77" s="282"/>
      <c r="BJ77" s="282"/>
      <c r="BK77" s="282"/>
      <c r="BL77" s="282"/>
      <c r="BM77" s="282"/>
      <c r="BN77" s="282"/>
      <c r="BO77" s="282"/>
      <c r="BP77" s="282"/>
      <c r="BQ77" s="282"/>
      <c r="BR77" s="282"/>
      <c r="BS77" s="282"/>
      <c r="BT77" s="282"/>
      <c r="BU77" s="282"/>
      <c r="BV77" s="282"/>
      <c r="BW77" s="282"/>
      <c r="BX77" s="158" t="str">
        <f>IFERROR(BX69+BZ74,"")</f>
        <v/>
      </c>
      <c r="BY77" s="159"/>
      <c r="BZ77" s="159"/>
      <c r="CA77" s="159"/>
      <c r="CB77" s="159"/>
      <c r="CC77" s="159"/>
      <c r="CD77" s="160"/>
      <c r="CE77" s="167"/>
      <c r="CF77" s="168"/>
      <c r="CG77" s="168"/>
      <c r="CH77" s="168"/>
      <c r="CI77" s="168"/>
      <c r="CJ77" s="169"/>
      <c r="CP77" s="13">
        <v>409</v>
      </c>
      <c r="CQ77" s="104" t="str">
        <f t="shared" si="1"/>
        <v>スンドゥブ辛口</v>
      </c>
      <c r="CR77" s="15">
        <v>2160</v>
      </c>
      <c r="CT77" s="14" t="s">
        <v>77</v>
      </c>
      <c r="CU77" s="14" t="s">
        <v>77</v>
      </c>
    </row>
    <row r="78" spans="1:101" ht="10.5" customHeight="1" x14ac:dyDescent="0.15">
      <c r="A78" s="228"/>
      <c r="B78" s="229"/>
      <c r="G78" s="249"/>
      <c r="H78" s="249"/>
      <c r="I78" s="249"/>
      <c r="J78" s="249"/>
      <c r="K78" s="249"/>
      <c r="L78" s="249"/>
      <c r="M78" s="249"/>
      <c r="N78" s="249"/>
      <c r="O78" s="249"/>
      <c r="P78" s="249"/>
      <c r="Q78" s="249"/>
      <c r="R78" s="249"/>
      <c r="S78" s="249"/>
      <c r="T78" s="249"/>
      <c r="U78" s="249"/>
      <c r="V78" s="249"/>
      <c r="W78" s="249"/>
      <c r="X78" s="249"/>
      <c r="Y78" s="249"/>
      <c r="Z78" s="249"/>
      <c r="AA78" s="249"/>
      <c r="AB78" s="249"/>
      <c r="AC78" s="249"/>
      <c r="AD78" s="249"/>
      <c r="AE78" s="249"/>
      <c r="AF78" s="249"/>
      <c r="AG78" s="249"/>
      <c r="AH78" s="249"/>
      <c r="AI78" s="249"/>
      <c r="AJ78" s="249"/>
      <c r="AK78" s="249"/>
      <c r="AL78" s="249"/>
      <c r="AM78" s="249"/>
      <c r="AN78" s="249"/>
      <c r="AO78" s="249"/>
      <c r="AP78" s="249"/>
      <c r="AQ78" s="249"/>
      <c r="AR78" s="249"/>
      <c r="AS78" s="249"/>
      <c r="AT78" s="249"/>
      <c r="AU78" s="249"/>
      <c r="AV78" s="249"/>
      <c r="AW78" s="249"/>
      <c r="AX78" s="249"/>
      <c r="AY78" s="249"/>
      <c r="AZ78" s="249"/>
      <c r="BA78" s="277"/>
      <c r="BB78" s="277"/>
      <c r="BC78" s="277"/>
      <c r="BD78" s="277"/>
      <c r="BE78" s="278"/>
      <c r="BG78" s="283"/>
      <c r="BH78" s="284"/>
      <c r="BI78" s="284"/>
      <c r="BJ78" s="284"/>
      <c r="BK78" s="284"/>
      <c r="BL78" s="284"/>
      <c r="BM78" s="284"/>
      <c r="BN78" s="284"/>
      <c r="BO78" s="284"/>
      <c r="BP78" s="284"/>
      <c r="BQ78" s="284"/>
      <c r="BR78" s="284"/>
      <c r="BS78" s="284"/>
      <c r="BT78" s="284"/>
      <c r="BU78" s="284"/>
      <c r="BV78" s="284"/>
      <c r="BW78" s="284"/>
      <c r="BX78" s="161"/>
      <c r="BY78" s="162"/>
      <c r="BZ78" s="162"/>
      <c r="CA78" s="162"/>
      <c r="CB78" s="162"/>
      <c r="CC78" s="162"/>
      <c r="CD78" s="163"/>
      <c r="CE78" s="167" t="s">
        <v>56</v>
      </c>
      <c r="CF78" s="168"/>
      <c r="CG78" s="168"/>
      <c r="CH78" s="168"/>
      <c r="CI78" s="168"/>
      <c r="CJ78" s="169"/>
      <c r="CP78" s="13">
        <v>410</v>
      </c>
      <c r="CQ78" s="104" t="str">
        <f t="shared" si="1"/>
        <v>燻製屋ウインナー</v>
      </c>
      <c r="CR78" s="15">
        <v>3240</v>
      </c>
      <c r="CT78" s="14" t="s">
        <v>102</v>
      </c>
      <c r="CU78" s="14" t="s">
        <v>102</v>
      </c>
    </row>
    <row r="79" spans="1:101" ht="10.5" customHeight="1" x14ac:dyDescent="0.15">
      <c r="A79" s="228"/>
      <c r="B79" s="229"/>
      <c r="G79" s="249"/>
      <c r="H79" s="249"/>
      <c r="I79" s="249"/>
      <c r="J79" s="249"/>
      <c r="K79" s="249"/>
      <c r="L79" s="249"/>
      <c r="M79" s="249"/>
      <c r="N79" s="249"/>
      <c r="O79" s="249"/>
      <c r="P79" s="249"/>
      <c r="Q79" s="249"/>
      <c r="R79" s="249"/>
      <c r="S79" s="249"/>
      <c r="T79" s="249"/>
      <c r="U79" s="249"/>
      <c r="V79" s="249"/>
      <c r="W79" s="249"/>
      <c r="X79" s="249"/>
      <c r="Y79" s="249"/>
      <c r="Z79" s="249"/>
      <c r="AA79" s="249"/>
      <c r="AB79" s="249"/>
      <c r="AC79" s="249"/>
      <c r="AD79" s="249"/>
      <c r="AE79" s="249"/>
      <c r="AF79" s="249"/>
      <c r="AG79" s="249"/>
      <c r="AH79" s="249"/>
      <c r="AI79" s="249"/>
      <c r="AJ79" s="249"/>
      <c r="AK79" s="249"/>
      <c r="AL79" s="249"/>
      <c r="AM79" s="249"/>
      <c r="AN79" s="249"/>
      <c r="AO79" s="249"/>
      <c r="AP79" s="249"/>
      <c r="AQ79" s="249"/>
      <c r="AR79" s="249"/>
      <c r="AS79" s="249"/>
      <c r="AT79" s="249"/>
      <c r="AU79" s="249"/>
      <c r="AV79" s="249"/>
      <c r="AW79" s="249"/>
      <c r="AX79" s="249"/>
      <c r="AY79" s="249"/>
      <c r="AZ79" s="249"/>
      <c r="BA79" s="277"/>
      <c r="BB79" s="277"/>
      <c r="BC79" s="277"/>
      <c r="BD79" s="277"/>
      <c r="BE79" s="278"/>
      <c r="BG79" s="283"/>
      <c r="BH79" s="284"/>
      <c r="BI79" s="284"/>
      <c r="BJ79" s="284"/>
      <c r="BK79" s="284"/>
      <c r="BL79" s="284"/>
      <c r="BM79" s="284"/>
      <c r="BN79" s="284"/>
      <c r="BO79" s="284"/>
      <c r="BP79" s="284"/>
      <c r="BQ79" s="284"/>
      <c r="BR79" s="284"/>
      <c r="BS79" s="284"/>
      <c r="BT79" s="284"/>
      <c r="BU79" s="284"/>
      <c r="BV79" s="284"/>
      <c r="BW79" s="284"/>
      <c r="BX79" s="161"/>
      <c r="BY79" s="162"/>
      <c r="BZ79" s="162"/>
      <c r="CA79" s="162"/>
      <c r="CB79" s="162"/>
      <c r="CC79" s="162"/>
      <c r="CD79" s="163"/>
      <c r="CE79" s="170" t="s">
        <v>58</v>
      </c>
      <c r="CF79" s="172"/>
      <c r="CG79" s="172"/>
      <c r="CH79" s="172"/>
      <c r="CI79" s="172"/>
      <c r="CJ79" s="174" t="s">
        <v>59</v>
      </c>
      <c r="CP79" s="13">
        <v>413</v>
      </c>
      <c r="CQ79" s="104" t="str">
        <f t="shared" si="1"/>
        <v>ビーフカレー４Ｐ</v>
      </c>
      <c r="CR79" s="15">
        <v>4320</v>
      </c>
      <c r="CT79" s="14" t="s">
        <v>103</v>
      </c>
      <c r="CU79" s="14" t="s">
        <v>103</v>
      </c>
    </row>
    <row r="80" spans="1:101" ht="10.5" customHeight="1" thickBot="1" x14ac:dyDescent="0.2">
      <c r="A80" s="230"/>
      <c r="B80" s="231"/>
      <c r="C80" s="83"/>
      <c r="D80" s="84"/>
      <c r="E80" s="84"/>
      <c r="F80" s="84"/>
      <c r="G80" s="266"/>
      <c r="H80" s="266"/>
      <c r="I80" s="266"/>
      <c r="J80" s="266"/>
      <c r="K80" s="266"/>
      <c r="L80" s="266"/>
      <c r="M80" s="266"/>
      <c r="N80" s="266"/>
      <c r="O80" s="266"/>
      <c r="P80" s="266"/>
      <c r="Q80" s="266"/>
      <c r="R80" s="266"/>
      <c r="S80" s="266"/>
      <c r="T80" s="266"/>
      <c r="U80" s="266"/>
      <c r="V80" s="266"/>
      <c r="W80" s="266"/>
      <c r="X80" s="266"/>
      <c r="Y80" s="266"/>
      <c r="Z80" s="266"/>
      <c r="AA80" s="266"/>
      <c r="AB80" s="266"/>
      <c r="AC80" s="266"/>
      <c r="AD80" s="266"/>
      <c r="AE80" s="266"/>
      <c r="AF80" s="266"/>
      <c r="AG80" s="266"/>
      <c r="AH80" s="266"/>
      <c r="AI80" s="266"/>
      <c r="AJ80" s="266"/>
      <c r="AK80" s="266"/>
      <c r="AL80" s="266"/>
      <c r="AM80" s="266"/>
      <c r="AN80" s="266"/>
      <c r="AO80" s="266"/>
      <c r="AP80" s="266"/>
      <c r="AQ80" s="266"/>
      <c r="AR80" s="266"/>
      <c r="AS80" s="266"/>
      <c r="AT80" s="266"/>
      <c r="AU80" s="266"/>
      <c r="AV80" s="266"/>
      <c r="AW80" s="266"/>
      <c r="AX80" s="266"/>
      <c r="AY80" s="266"/>
      <c r="AZ80" s="266"/>
      <c r="BA80" s="279"/>
      <c r="BB80" s="279"/>
      <c r="BC80" s="279"/>
      <c r="BD80" s="279"/>
      <c r="BE80" s="280"/>
      <c r="BG80" s="285"/>
      <c r="BH80" s="286"/>
      <c r="BI80" s="286"/>
      <c r="BJ80" s="286"/>
      <c r="BK80" s="286"/>
      <c r="BL80" s="286"/>
      <c r="BM80" s="286"/>
      <c r="BN80" s="286"/>
      <c r="BO80" s="286"/>
      <c r="BP80" s="286"/>
      <c r="BQ80" s="286"/>
      <c r="BR80" s="286"/>
      <c r="BS80" s="286"/>
      <c r="BT80" s="286"/>
      <c r="BU80" s="286"/>
      <c r="BV80" s="286"/>
      <c r="BW80" s="286"/>
      <c r="BX80" s="164"/>
      <c r="BY80" s="165"/>
      <c r="BZ80" s="165"/>
      <c r="CA80" s="165"/>
      <c r="CB80" s="165"/>
      <c r="CC80" s="165"/>
      <c r="CD80" s="166"/>
      <c r="CE80" s="171"/>
      <c r="CF80" s="173"/>
      <c r="CG80" s="173"/>
      <c r="CH80" s="173"/>
      <c r="CI80" s="173"/>
      <c r="CJ80" s="175"/>
      <c r="CP80" s="13">
        <v>414</v>
      </c>
      <c r="CQ80" s="104" t="str">
        <f t="shared" si="1"/>
        <v>キーマカレー３P</v>
      </c>
      <c r="CR80" s="15">
        <v>4860</v>
      </c>
      <c r="CT80" s="14" t="s">
        <v>104</v>
      </c>
      <c r="CU80" s="14" t="s">
        <v>104</v>
      </c>
    </row>
    <row r="81" spans="1:99" ht="10.5" customHeight="1" thickBot="1" x14ac:dyDescent="0.2">
      <c r="B81" s="66"/>
      <c r="C81" s="51"/>
      <c r="D81" s="51"/>
      <c r="E81" s="51"/>
      <c r="F81" s="51"/>
      <c r="G81" s="51"/>
      <c r="H81" s="51"/>
      <c r="I81" s="51"/>
      <c r="J81" s="51"/>
      <c r="K81" s="51"/>
      <c r="L81" s="51"/>
      <c r="M81" s="51"/>
      <c r="N81" s="51"/>
      <c r="O81" s="51"/>
      <c r="P81" s="51"/>
      <c r="Q81" s="51"/>
      <c r="R81" s="51"/>
      <c r="AB81" s="68"/>
      <c r="AC81" s="68"/>
      <c r="AD81" s="68"/>
      <c r="AE81" s="68"/>
      <c r="AF81" s="68"/>
      <c r="AG81" s="68"/>
      <c r="AH81" s="69"/>
      <c r="AI81" s="69"/>
      <c r="AJ81" s="69"/>
      <c r="CP81" s="13">
        <v>415</v>
      </c>
      <c r="CQ81" s="104" t="str">
        <f t="shared" si="1"/>
        <v>たまり漬焼豚2本</v>
      </c>
      <c r="CR81" s="100">
        <v>2700</v>
      </c>
      <c r="CT81" s="3" t="s">
        <v>111</v>
      </c>
      <c r="CU81" s="3" t="s">
        <v>111</v>
      </c>
    </row>
    <row r="82" spans="1:99" ht="10.5" customHeight="1" thickBot="1" x14ac:dyDescent="0.2">
      <c r="A82" s="226" t="s">
        <v>79</v>
      </c>
      <c r="B82" s="227"/>
      <c r="C82" s="70"/>
      <c r="D82" s="71"/>
      <c r="E82" s="71"/>
      <c r="F82" s="71"/>
      <c r="G82" s="71"/>
      <c r="H82" s="71"/>
      <c r="I82" s="71"/>
      <c r="J82" s="71"/>
      <c r="K82" s="71"/>
      <c r="L82" s="71"/>
      <c r="M82" s="71"/>
      <c r="N82" s="71"/>
      <c r="O82" s="71"/>
      <c r="P82" s="71"/>
      <c r="Q82" s="71"/>
      <c r="R82" s="72"/>
      <c r="S82" s="72"/>
      <c r="T82" s="72"/>
      <c r="U82" s="73"/>
      <c r="V82" s="73"/>
      <c r="W82" s="73"/>
      <c r="X82" s="73"/>
      <c r="Y82" s="73"/>
      <c r="Z82" s="73"/>
      <c r="AA82" s="72"/>
      <c r="AB82" s="72"/>
      <c r="AC82" s="74"/>
      <c r="AD82" s="74"/>
      <c r="AE82" s="74"/>
      <c r="AF82" s="74"/>
      <c r="AG82" s="74"/>
      <c r="AH82" s="74"/>
      <c r="AI82" s="74"/>
      <c r="AJ82" s="74"/>
      <c r="AK82" s="74"/>
      <c r="AL82" s="74"/>
      <c r="AM82" s="74"/>
      <c r="AN82" s="74"/>
      <c r="AO82" s="74"/>
      <c r="AP82" s="74"/>
      <c r="AQ82" s="74"/>
      <c r="AR82" s="74"/>
      <c r="AS82" s="72"/>
      <c r="AT82" s="72"/>
      <c r="AU82" s="72"/>
      <c r="AV82" s="72"/>
      <c r="AW82" s="72"/>
      <c r="AX82" s="72"/>
      <c r="AY82" s="72"/>
      <c r="AZ82" s="72"/>
      <c r="BA82" s="72"/>
      <c r="BB82" s="72"/>
      <c r="BC82" s="72"/>
      <c r="BD82" s="72"/>
      <c r="BE82" s="44"/>
    </row>
    <row r="83" spans="1:99" ht="10.5" customHeight="1" x14ac:dyDescent="0.15">
      <c r="A83" s="228"/>
      <c r="B83" s="229"/>
      <c r="C83" s="67"/>
      <c r="D83" s="232" t="s">
        <v>10</v>
      </c>
      <c r="E83" s="232"/>
      <c r="F83" s="233"/>
      <c r="G83" s="234" t="s">
        <v>11</v>
      </c>
      <c r="H83" s="235"/>
      <c r="I83" s="235"/>
      <c r="J83" s="235"/>
      <c r="K83" s="235"/>
      <c r="L83" s="235"/>
      <c r="M83" s="235"/>
      <c r="N83" s="235"/>
      <c r="O83" s="235"/>
      <c r="P83" s="235"/>
      <c r="Q83" s="235"/>
      <c r="R83" s="235"/>
      <c r="S83" s="235"/>
      <c r="T83" s="235"/>
      <c r="U83" s="235"/>
      <c r="V83" s="236"/>
      <c r="W83" s="75"/>
      <c r="X83" s="75"/>
      <c r="Y83" s="75"/>
      <c r="Z83" s="75"/>
      <c r="AC83" s="76"/>
      <c r="AD83" s="76"/>
      <c r="AE83" s="76"/>
      <c r="AF83" s="76"/>
      <c r="AG83" s="76"/>
      <c r="AH83" s="76"/>
      <c r="AI83" s="76"/>
      <c r="AJ83" s="76"/>
      <c r="AK83" s="76"/>
      <c r="AL83" s="76"/>
      <c r="AM83" s="76"/>
      <c r="AN83" s="76"/>
      <c r="AO83" s="76"/>
      <c r="AP83" s="76"/>
      <c r="AQ83" s="76"/>
      <c r="AR83" s="76"/>
      <c r="BE83" s="50"/>
      <c r="BG83" s="243" t="s">
        <v>35</v>
      </c>
      <c r="BH83" s="244"/>
      <c r="BI83" s="244"/>
      <c r="BJ83" s="244"/>
      <c r="BK83" s="244"/>
      <c r="BL83" s="245"/>
      <c r="BM83" s="188" t="s">
        <v>36</v>
      </c>
      <c r="BN83" s="129"/>
      <c r="BO83" s="129"/>
      <c r="BP83" s="129"/>
      <c r="BQ83" s="130"/>
      <c r="BR83" s="188" t="s">
        <v>37</v>
      </c>
      <c r="BS83" s="129"/>
      <c r="BT83" s="129"/>
      <c r="BU83" s="129"/>
      <c r="BV83" s="129"/>
      <c r="BW83" s="129"/>
      <c r="BX83" s="188" t="s">
        <v>38</v>
      </c>
      <c r="BY83" s="129"/>
      <c r="BZ83" s="129"/>
      <c r="CA83" s="129"/>
      <c r="CB83" s="129"/>
      <c r="CC83" s="129"/>
      <c r="CD83" s="129"/>
      <c r="CE83" s="190" t="s">
        <v>39</v>
      </c>
      <c r="CF83" s="191"/>
      <c r="CG83" s="191"/>
      <c r="CH83" s="191"/>
      <c r="CI83" s="191"/>
      <c r="CJ83" s="192"/>
    </row>
    <row r="84" spans="1:99" ht="10.5" customHeight="1" thickBot="1" x14ac:dyDescent="0.2">
      <c r="A84" s="228"/>
      <c r="B84" s="229"/>
      <c r="C84" s="67"/>
      <c r="D84" s="232"/>
      <c r="E84" s="232"/>
      <c r="F84" s="233"/>
      <c r="G84" s="237"/>
      <c r="H84" s="238"/>
      <c r="I84" s="238"/>
      <c r="J84" s="238"/>
      <c r="K84" s="238"/>
      <c r="L84" s="238"/>
      <c r="M84" s="238"/>
      <c r="N84" s="238"/>
      <c r="O84" s="238"/>
      <c r="P84" s="238"/>
      <c r="Q84" s="238"/>
      <c r="R84" s="238"/>
      <c r="S84" s="238"/>
      <c r="T84" s="238"/>
      <c r="U84" s="238"/>
      <c r="V84" s="239"/>
      <c r="W84" s="75"/>
      <c r="X84" s="75"/>
      <c r="Y84" s="75"/>
      <c r="Z84" s="75"/>
      <c r="AC84" s="55"/>
      <c r="AD84" s="55"/>
      <c r="AE84" s="55"/>
      <c r="AF84" s="55"/>
      <c r="AG84" s="55"/>
      <c r="AH84" s="55"/>
      <c r="AI84" s="55"/>
      <c r="AJ84" s="55"/>
      <c r="AK84" s="55"/>
      <c r="AL84" s="55"/>
      <c r="AM84" s="55"/>
      <c r="AN84" s="55"/>
      <c r="AO84" s="55"/>
      <c r="AP84" s="55"/>
      <c r="AQ84" s="55"/>
      <c r="AR84" s="55"/>
      <c r="BE84" s="50"/>
      <c r="BG84" s="246"/>
      <c r="BH84" s="247"/>
      <c r="BI84" s="247"/>
      <c r="BJ84" s="247"/>
      <c r="BK84" s="247"/>
      <c r="BL84" s="248"/>
      <c r="BM84" s="189"/>
      <c r="BN84" s="135"/>
      <c r="BO84" s="135"/>
      <c r="BP84" s="135"/>
      <c r="BQ84" s="136"/>
      <c r="BR84" s="189"/>
      <c r="BS84" s="135"/>
      <c r="BT84" s="135"/>
      <c r="BU84" s="135"/>
      <c r="BV84" s="135"/>
      <c r="BW84" s="135"/>
      <c r="BX84" s="189"/>
      <c r="BY84" s="135"/>
      <c r="BZ84" s="135"/>
      <c r="CA84" s="135"/>
      <c r="CB84" s="135"/>
      <c r="CC84" s="135"/>
      <c r="CD84" s="135"/>
      <c r="CE84" s="193"/>
      <c r="CF84" s="194"/>
      <c r="CG84" s="194"/>
      <c r="CH84" s="194"/>
      <c r="CI84" s="194"/>
      <c r="CJ84" s="195"/>
    </row>
    <row r="85" spans="1:99" ht="10.5" customHeight="1" x14ac:dyDescent="0.15">
      <c r="A85" s="228"/>
      <c r="B85" s="229"/>
      <c r="C85" s="67"/>
      <c r="D85" s="232"/>
      <c r="E85" s="232"/>
      <c r="F85" s="233"/>
      <c r="G85" s="240"/>
      <c r="H85" s="241"/>
      <c r="I85" s="241"/>
      <c r="J85" s="241"/>
      <c r="K85" s="241"/>
      <c r="L85" s="241"/>
      <c r="M85" s="241"/>
      <c r="N85" s="241"/>
      <c r="O85" s="241"/>
      <c r="P85" s="241"/>
      <c r="Q85" s="241"/>
      <c r="R85" s="241"/>
      <c r="S85" s="241"/>
      <c r="T85" s="241"/>
      <c r="U85" s="241"/>
      <c r="V85" s="242"/>
      <c r="W85" s="75"/>
      <c r="X85" s="75"/>
      <c r="Y85" s="75"/>
      <c r="Z85" s="75"/>
      <c r="AC85" s="55"/>
      <c r="AD85" s="55"/>
      <c r="AE85" s="55"/>
      <c r="AF85" s="55"/>
      <c r="AG85" s="55"/>
      <c r="AH85" s="55"/>
      <c r="AI85" s="55"/>
      <c r="AJ85" s="55"/>
      <c r="AK85" s="55"/>
      <c r="AL85" s="55"/>
      <c r="AM85" s="55"/>
      <c r="AN85" s="55"/>
      <c r="AO85" s="55"/>
      <c r="AP85" s="55"/>
      <c r="AQ85" s="55"/>
      <c r="AR85" s="55"/>
      <c r="BE85" s="50"/>
      <c r="BG85" s="196"/>
      <c r="BH85" s="197"/>
      <c r="BI85" s="197"/>
      <c r="BJ85" s="197"/>
      <c r="BK85" s="197"/>
      <c r="BL85" s="198"/>
      <c r="BM85" s="205"/>
      <c r="BN85" s="206"/>
      <c r="BO85" s="206"/>
      <c r="BP85" s="206"/>
      <c r="BQ85" s="207"/>
      <c r="BR85" s="214" t="str">
        <f>IF(BG85="","",VLOOKUP(BG85,$CP$35:$CR$81,3,FALSE))</f>
        <v/>
      </c>
      <c r="BS85" s="215"/>
      <c r="BT85" s="215"/>
      <c r="BU85" s="215"/>
      <c r="BV85" s="215"/>
      <c r="BW85" s="216"/>
      <c r="BX85" s="214" t="str">
        <f>IFERROR(BM85*BR85,"")</f>
        <v/>
      </c>
      <c r="BY85" s="215"/>
      <c r="BZ85" s="215"/>
      <c r="CA85" s="215"/>
      <c r="CB85" s="215"/>
      <c r="CC85" s="215"/>
      <c r="CD85" s="216"/>
      <c r="CE85" s="223"/>
      <c r="CF85" s="224"/>
      <c r="CG85" s="224"/>
      <c r="CH85" s="224"/>
      <c r="CI85" s="224"/>
      <c r="CJ85" s="225"/>
    </row>
    <row r="86" spans="1:99" ht="10.5" customHeight="1" x14ac:dyDescent="0.15">
      <c r="A86" s="228"/>
      <c r="B86" s="229"/>
      <c r="C86" s="67"/>
      <c r="D86" s="56"/>
      <c r="E86" s="56"/>
      <c r="F86" s="56"/>
      <c r="G86" s="249"/>
      <c r="H86" s="249"/>
      <c r="I86" s="249"/>
      <c r="J86" s="249"/>
      <c r="K86" s="249"/>
      <c r="L86" s="249"/>
      <c r="M86" s="249"/>
      <c r="N86" s="249"/>
      <c r="O86" s="249"/>
      <c r="P86" s="249"/>
      <c r="Q86" s="249"/>
      <c r="R86" s="249"/>
      <c r="S86" s="249"/>
      <c r="T86" s="249"/>
      <c r="U86" s="249"/>
      <c r="V86" s="249"/>
      <c r="W86" s="249"/>
      <c r="X86" s="249"/>
      <c r="Y86" s="249"/>
      <c r="Z86" s="249"/>
      <c r="AA86" s="249"/>
      <c r="AB86" s="249"/>
      <c r="AC86" s="249"/>
      <c r="AD86" s="249"/>
      <c r="AE86" s="249"/>
      <c r="AF86" s="249"/>
      <c r="AG86" s="249"/>
      <c r="AH86" s="249"/>
      <c r="AI86" s="249"/>
      <c r="AJ86" s="249"/>
      <c r="AK86" s="249"/>
      <c r="AL86" s="249"/>
      <c r="AM86" s="249"/>
      <c r="AN86" s="249"/>
      <c r="AO86" s="249"/>
      <c r="AP86" s="249"/>
      <c r="AQ86" s="249"/>
      <c r="AR86" s="249"/>
      <c r="AS86" s="249"/>
      <c r="AT86" s="249"/>
      <c r="AU86" s="249"/>
      <c r="AV86" s="249"/>
      <c r="AW86" s="249"/>
      <c r="AX86" s="249"/>
      <c r="AY86" s="249"/>
      <c r="AZ86" s="249"/>
      <c r="BA86" s="249"/>
      <c r="BB86" s="249"/>
      <c r="BC86" s="249"/>
      <c r="BD86" s="249"/>
      <c r="BE86" s="250"/>
      <c r="BG86" s="199"/>
      <c r="BH86" s="200"/>
      <c r="BI86" s="200"/>
      <c r="BJ86" s="200"/>
      <c r="BK86" s="200"/>
      <c r="BL86" s="201"/>
      <c r="BM86" s="208"/>
      <c r="BN86" s="209"/>
      <c r="BO86" s="209"/>
      <c r="BP86" s="209"/>
      <c r="BQ86" s="210"/>
      <c r="BR86" s="217"/>
      <c r="BS86" s="218"/>
      <c r="BT86" s="218"/>
      <c r="BU86" s="218"/>
      <c r="BV86" s="218"/>
      <c r="BW86" s="219"/>
      <c r="BX86" s="217"/>
      <c r="BY86" s="218"/>
      <c r="BZ86" s="218"/>
      <c r="CA86" s="218"/>
      <c r="CB86" s="218"/>
      <c r="CC86" s="218"/>
      <c r="CD86" s="219"/>
      <c r="CE86" s="167" t="str">
        <f>CE38</f>
        <v>中　元</v>
      </c>
      <c r="CF86" s="168"/>
      <c r="CG86" s="168"/>
      <c r="CH86" s="168"/>
      <c r="CI86" s="77"/>
      <c r="CJ86" s="78"/>
    </row>
    <row r="87" spans="1:99" ht="10.5" customHeight="1" x14ac:dyDescent="0.15">
      <c r="A87" s="228"/>
      <c r="B87" s="229"/>
      <c r="C87" s="67"/>
      <c r="D87" s="56"/>
      <c r="E87" s="56"/>
      <c r="F87" s="56"/>
      <c r="G87" s="249"/>
      <c r="H87" s="249"/>
      <c r="I87" s="249"/>
      <c r="J87" s="249"/>
      <c r="K87" s="249"/>
      <c r="L87" s="249"/>
      <c r="M87" s="249"/>
      <c r="N87" s="249"/>
      <c r="O87" s="249"/>
      <c r="P87" s="249"/>
      <c r="Q87" s="249"/>
      <c r="R87" s="249"/>
      <c r="S87" s="249"/>
      <c r="T87" s="249"/>
      <c r="U87" s="249"/>
      <c r="V87" s="249"/>
      <c r="W87" s="249"/>
      <c r="X87" s="249"/>
      <c r="Y87" s="249"/>
      <c r="Z87" s="249"/>
      <c r="AA87" s="249"/>
      <c r="AB87" s="249"/>
      <c r="AC87" s="249"/>
      <c r="AD87" s="249"/>
      <c r="AE87" s="249"/>
      <c r="AF87" s="249"/>
      <c r="AG87" s="249"/>
      <c r="AH87" s="249"/>
      <c r="AI87" s="249"/>
      <c r="AJ87" s="249"/>
      <c r="AK87" s="249"/>
      <c r="AL87" s="249"/>
      <c r="AM87" s="249"/>
      <c r="AN87" s="249"/>
      <c r="AO87" s="249"/>
      <c r="AP87" s="249"/>
      <c r="AQ87" s="249"/>
      <c r="AR87" s="249"/>
      <c r="AS87" s="249"/>
      <c r="AT87" s="249"/>
      <c r="AU87" s="249"/>
      <c r="AV87" s="249"/>
      <c r="AW87" s="249"/>
      <c r="AX87" s="249"/>
      <c r="AY87" s="249"/>
      <c r="AZ87" s="249"/>
      <c r="BA87" s="249"/>
      <c r="BB87" s="249"/>
      <c r="BC87" s="249"/>
      <c r="BD87" s="249"/>
      <c r="BE87" s="250"/>
      <c r="BG87" s="199"/>
      <c r="BH87" s="200"/>
      <c r="BI87" s="200"/>
      <c r="BJ87" s="200"/>
      <c r="BK87" s="200"/>
      <c r="BL87" s="201"/>
      <c r="BM87" s="208"/>
      <c r="BN87" s="209"/>
      <c r="BO87" s="209"/>
      <c r="BP87" s="209"/>
      <c r="BQ87" s="210"/>
      <c r="BR87" s="217"/>
      <c r="BS87" s="218"/>
      <c r="BT87" s="218"/>
      <c r="BU87" s="218"/>
      <c r="BV87" s="218"/>
      <c r="BW87" s="219"/>
      <c r="BX87" s="217"/>
      <c r="BY87" s="218"/>
      <c r="BZ87" s="218"/>
      <c r="CA87" s="218"/>
      <c r="CB87" s="218"/>
      <c r="CC87" s="218"/>
      <c r="CD87" s="219"/>
      <c r="CE87" s="79"/>
      <c r="CF87" s="80"/>
      <c r="CG87" s="80"/>
      <c r="CH87" s="80"/>
      <c r="CI87" s="80"/>
      <c r="CJ87" s="81"/>
    </row>
    <row r="88" spans="1:99" ht="10.5" customHeight="1" x14ac:dyDescent="0.15">
      <c r="A88" s="228"/>
      <c r="B88" s="229"/>
      <c r="C88" s="67"/>
      <c r="D88" s="56"/>
      <c r="E88" s="56"/>
      <c r="F88" s="56"/>
      <c r="G88" s="249"/>
      <c r="H88" s="249"/>
      <c r="I88" s="249"/>
      <c r="J88" s="249"/>
      <c r="K88" s="249"/>
      <c r="L88" s="249"/>
      <c r="M88" s="249"/>
      <c r="N88" s="249"/>
      <c r="O88" s="249"/>
      <c r="P88" s="249"/>
      <c r="Q88" s="249"/>
      <c r="R88" s="249"/>
      <c r="S88" s="249"/>
      <c r="T88" s="249"/>
      <c r="U88" s="249"/>
      <c r="V88" s="249"/>
      <c r="W88" s="249"/>
      <c r="X88" s="249"/>
      <c r="Y88" s="249"/>
      <c r="Z88" s="249"/>
      <c r="AA88" s="249"/>
      <c r="AB88" s="249"/>
      <c r="AC88" s="249"/>
      <c r="AD88" s="249"/>
      <c r="AE88" s="249"/>
      <c r="AF88" s="249"/>
      <c r="AG88" s="249"/>
      <c r="AH88" s="249"/>
      <c r="AI88" s="249"/>
      <c r="AJ88" s="249"/>
      <c r="AK88" s="249"/>
      <c r="AL88" s="249"/>
      <c r="AM88" s="249"/>
      <c r="AN88" s="249"/>
      <c r="AO88" s="249"/>
      <c r="AP88" s="249"/>
      <c r="AQ88" s="249"/>
      <c r="AR88" s="249"/>
      <c r="AS88" s="249"/>
      <c r="AT88" s="249"/>
      <c r="AU88" s="249"/>
      <c r="AV88" s="249"/>
      <c r="AW88" s="249"/>
      <c r="AX88" s="249"/>
      <c r="AY88" s="249"/>
      <c r="AZ88" s="249"/>
      <c r="BA88" s="249"/>
      <c r="BB88" s="249"/>
      <c r="BC88" s="249"/>
      <c r="BD88" s="249"/>
      <c r="BE88" s="250"/>
      <c r="BG88" s="199"/>
      <c r="BH88" s="200"/>
      <c r="BI88" s="200"/>
      <c r="BJ88" s="200"/>
      <c r="BK88" s="200"/>
      <c r="BL88" s="201"/>
      <c r="BM88" s="208"/>
      <c r="BN88" s="209"/>
      <c r="BO88" s="209"/>
      <c r="BP88" s="209"/>
      <c r="BQ88" s="210"/>
      <c r="BR88" s="217"/>
      <c r="BS88" s="218"/>
      <c r="BT88" s="218"/>
      <c r="BU88" s="218"/>
      <c r="BV88" s="218"/>
      <c r="BW88" s="219"/>
      <c r="BX88" s="217"/>
      <c r="BY88" s="218"/>
      <c r="BZ88" s="218"/>
      <c r="CA88" s="218"/>
      <c r="CB88" s="218"/>
      <c r="CC88" s="218"/>
      <c r="CD88" s="219"/>
      <c r="CE88" s="167" t="s">
        <v>45</v>
      </c>
      <c r="CF88" s="168"/>
      <c r="CG88" s="168"/>
      <c r="CH88" s="168"/>
      <c r="CI88" s="77"/>
      <c r="CJ88" s="78"/>
    </row>
    <row r="89" spans="1:99" ht="10.5" customHeight="1" x14ac:dyDescent="0.15">
      <c r="A89" s="228"/>
      <c r="B89" s="229"/>
      <c r="C89" s="67"/>
      <c r="D89" s="56"/>
      <c r="E89" s="56"/>
      <c r="F89" s="56"/>
      <c r="G89" s="249"/>
      <c r="H89" s="249"/>
      <c r="I89" s="249"/>
      <c r="J89" s="249"/>
      <c r="K89" s="249"/>
      <c r="L89" s="249"/>
      <c r="M89" s="249"/>
      <c r="N89" s="249"/>
      <c r="O89" s="249"/>
      <c r="P89" s="249"/>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49"/>
      <c r="BA89" s="249"/>
      <c r="BB89" s="249"/>
      <c r="BC89" s="249"/>
      <c r="BD89" s="249"/>
      <c r="BE89" s="250"/>
      <c r="BG89" s="202"/>
      <c r="BH89" s="203"/>
      <c r="BI89" s="203"/>
      <c r="BJ89" s="203"/>
      <c r="BK89" s="203"/>
      <c r="BL89" s="204"/>
      <c r="BM89" s="211"/>
      <c r="BN89" s="212"/>
      <c r="BO89" s="212"/>
      <c r="BP89" s="212"/>
      <c r="BQ89" s="213"/>
      <c r="BR89" s="220"/>
      <c r="BS89" s="221"/>
      <c r="BT89" s="221"/>
      <c r="BU89" s="221"/>
      <c r="BV89" s="221"/>
      <c r="BW89" s="222"/>
      <c r="BX89" s="220"/>
      <c r="BY89" s="221"/>
      <c r="BZ89" s="221"/>
      <c r="CA89" s="221"/>
      <c r="CB89" s="221"/>
      <c r="CC89" s="221"/>
      <c r="CD89" s="222"/>
      <c r="CE89" s="79"/>
      <c r="CF89" s="80"/>
      <c r="CG89" s="80"/>
      <c r="CH89" s="80"/>
      <c r="CI89" s="80"/>
      <c r="CJ89" s="81"/>
    </row>
    <row r="90" spans="1:99" ht="10.5" customHeight="1" x14ac:dyDescent="0.15">
      <c r="A90" s="228"/>
      <c r="B90" s="229"/>
      <c r="C90" s="67"/>
      <c r="D90" s="56"/>
      <c r="E90" s="56"/>
      <c r="F90" s="56"/>
      <c r="G90" s="251"/>
      <c r="H90" s="251"/>
      <c r="I90" s="251"/>
      <c r="J90" s="251"/>
      <c r="K90" s="251"/>
      <c r="L90" s="251"/>
      <c r="M90" s="251"/>
      <c r="N90" s="251"/>
      <c r="O90" s="251"/>
      <c r="P90" s="251"/>
      <c r="Q90" s="251"/>
      <c r="R90" s="251"/>
      <c r="S90" s="251"/>
      <c r="T90" s="251"/>
      <c r="U90" s="251"/>
      <c r="V90" s="251"/>
      <c r="W90" s="251"/>
      <c r="X90" s="251"/>
      <c r="Y90" s="251"/>
      <c r="Z90" s="251"/>
      <c r="AA90" s="251"/>
      <c r="AB90" s="251"/>
      <c r="AC90" s="251"/>
      <c r="AD90" s="251"/>
      <c r="AE90" s="251"/>
      <c r="AF90" s="251"/>
      <c r="AG90" s="251"/>
      <c r="AH90" s="251"/>
      <c r="AI90" s="251"/>
      <c r="AJ90" s="251"/>
      <c r="AK90" s="251"/>
      <c r="AL90" s="251"/>
      <c r="AM90" s="251"/>
      <c r="AN90" s="251"/>
      <c r="AO90" s="251"/>
      <c r="AP90" s="251"/>
      <c r="AQ90" s="251"/>
      <c r="AR90" s="251"/>
      <c r="AS90" s="251"/>
      <c r="AT90" s="251"/>
      <c r="AU90" s="251"/>
      <c r="AV90" s="251"/>
      <c r="AW90" s="251"/>
      <c r="AX90" s="251"/>
      <c r="AY90" s="251"/>
      <c r="AZ90" s="251"/>
      <c r="BA90" s="251"/>
      <c r="BB90" s="251"/>
      <c r="BC90" s="251"/>
      <c r="BD90" s="251"/>
      <c r="BE90" s="252"/>
      <c r="BG90" s="253" t="str">
        <f>IF(BG85="","",VLOOKUP(BG85,$CP$35:$CR$81,2,FALSE))</f>
        <v/>
      </c>
      <c r="BH90" s="254"/>
      <c r="BI90" s="254"/>
      <c r="BJ90" s="254"/>
      <c r="BK90" s="254"/>
      <c r="BL90" s="254"/>
      <c r="BM90" s="259" t="s">
        <v>48</v>
      </c>
      <c r="BN90" s="259"/>
      <c r="BO90" s="259"/>
      <c r="BP90" s="259"/>
      <c r="BQ90" s="259"/>
      <c r="BR90" s="259"/>
      <c r="BS90" s="259"/>
      <c r="BT90" s="259"/>
      <c r="BU90" s="259"/>
      <c r="BV90" s="259"/>
      <c r="BW90" s="260"/>
      <c r="BX90" s="176"/>
      <c r="BY90" s="177"/>
      <c r="BZ90" s="182" t="str">
        <f>IF(BX90="","",VLOOKUP(BX90,$CT$32:$CU$33,2,FALSE))</f>
        <v/>
      </c>
      <c r="CA90" s="182"/>
      <c r="CB90" s="182"/>
      <c r="CC90" s="182"/>
      <c r="CD90" s="183"/>
      <c r="CE90" s="167" t="s">
        <v>49</v>
      </c>
      <c r="CF90" s="168"/>
      <c r="CG90" s="168"/>
      <c r="CH90" s="168"/>
      <c r="CI90" s="77"/>
      <c r="CJ90" s="78"/>
    </row>
    <row r="91" spans="1:99" ht="10.5" customHeight="1" x14ac:dyDescent="0.15">
      <c r="A91" s="228"/>
      <c r="B91" s="229"/>
      <c r="C91" s="267" t="s">
        <v>23</v>
      </c>
      <c r="D91" s="268"/>
      <c r="E91" s="268"/>
      <c r="F91" s="268"/>
      <c r="G91" s="271"/>
      <c r="H91" s="271"/>
      <c r="I91" s="271"/>
      <c r="J91" s="271"/>
      <c r="K91" s="271"/>
      <c r="L91" s="271"/>
      <c r="M91" s="271"/>
      <c r="N91" s="271"/>
      <c r="O91" s="271"/>
      <c r="P91" s="271"/>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1"/>
      <c r="BA91" s="271"/>
      <c r="BB91" s="271"/>
      <c r="BC91" s="271"/>
      <c r="BD91" s="271"/>
      <c r="BE91" s="272"/>
      <c r="BG91" s="255"/>
      <c r="BH91" s="256"/>
      <c r="BI91" s="256"/>
      <c r="BJ91" s="256"/>
      <c r="BK91" s="256"/>
      <c r="BL91" s="256"/>
      <c r="BM91" s="261"/>
      <c r="BN91" s="261"/>
      <c r="BO91" s="261"/>
      <c r="BP91" s="261"/>
      <c r="BQ91" s="261"/>
      <c r="BR91" s="261"/>
      <c r="BS91" s="261"/>
      <c r="BT91" s="261"/>
      <c r="BU91" s="261"/>
      <c r="BV91" s="261"/>
      <c r="BW91" s="262"/>
      <c r="BX91" s="178"/>
      <c r="BY91" s="179"/>
      <c r="BZ91" s="184"/>
      <c r="CA91" s="184"/>
      <c r="CB91" s="184"/>
      <c r="CC91" s="184"/>
      <c r="CD91" s="185"/>
      <c r="CE91" s="167"/>
      <c r="CF91" s="168"/>
      <c r="CG91" s="168"/>
      <c r="CH91" s="168"/>
      <c r="CI91" s="168"/>
      <c r="CJ91" s="169"/>
    </row>
    <row r="92" spans="1:99" ht="10.5" customHeight="1" x14ac:dyDescent="0.15">
      <c r="A92" s="228"/>
      <c r="B92" s="229"/>
      <c r="C92" s="269"/>
      <c r="D92" s="270"/>
      <c r="E92" s="270"/>
      <c r="F92" s="270"/>
      <c r="G92" s="273"/>
      <c r="H92" s="273"/>
      <c r="I92" s="273"/>
      <c r="J92" s="273"/>
      <c r="K92" s="273"/>
      <c r="L92" s="273"/>
      <c r="M92" s="273"/>
      <c r="N92" s="273"/>
      <c r="O92" s="273"/>
      <c r="P92" s="273"/>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3"/>
      <c r="BA92" s="273"/>
      <c r="BB92" s="273"/>
      <c r="BC92" s="273"/>
      <c r="BD92" s="273"/>
      <c r="BE92" s="274"/>
      <c r="BG92" s="257"/>
      <c r="BH92" s="258"/>
      <c r="BI92" s="258"/>
      <c r="BJ92" s="258"/>
      <c r="BK92" s="258"/>
      <c r="BL92" s="258"/>
      <c r="BM92" s="263"/>
      <c r="BN92" s="263"/>
      <c r="BO92" s="263"/>
      <c r="BP92" s="263"/>
      <c r="BQ92" s="263"/>
      <c r="BR92" s="263"/>
      <c r="BS92" s="263"/>
      <c r="BT92" s="263"/>
      <c r="BU92" s="263"/>
      <c r="BV92" s="263"/>
      <c r="BW92" s="264"/>
      <c r="BX92" s="180"/>
      <c r="BY92" s="181"/>
      <c r="BZ92" s="186"/>
      <c r="CA92" s="186"/>
      <c r="CB92" s="186"/>
      <c r="CC92" s="186"/>
      <c r="CD92" s="187"/>
      <c r="CE92" s="167" t="s">
        <v>52</v>
      </c>
      <c r="CF92" s="168"/>
      <c r="CG92" s="168"/>
      <c r="CH92" s="168"/>
      <c r="CI92" s="77"/>
      <c r="CJ92" s="78"/>
    </row>
    <row r="93" spans="1:99" ht="10.5" customHeight="1" x14ac:dyDescent="0.15">
      <c r="A93" s="228"/>
      <c r="B93" s="229"/>
      <c r="G93" s="265"/>
      <c r="H93" s="265"/>
      <c r="I93" s="265"/>
      <c r="J93" s="265"/>
      <c r="K93" s="265"/>
      <c r="L93" s="265"/>
      <c r="M93" s="265"/>
      <c r="N93" s="265"/>
      <c r="O93" s="265"/>
      <c r="P93" s="265"/>
      <c r="Q93" s="265"/>
      <c r="R93" s="265"/>
      <c r="S93" s="265"/>
      <c r="T93" s="265"/>
      <c r="U93" s="265"/>
      <c r="V93" s="265"/>
      <c r="W93" s="265"/>
      <c r="X93" s="265"/>
      <c r="Y93" s="265"/>
      <c r="Z93" s="265"/>
      <c r="AA93" s="265"/>
      <c r="AB93" s="265"/>
      <c r="AC93" s="265"/>
      <c r="AD93" s="265"/>
      <c r="AE93" s="265"/>
      <c r="AF93" s="265"/>
      <c r="AG93" s="265"/>
      <c r="AH93" s="265"/>
      <c r="AI93" s="265"/>
      <c r="AJ93" s="265"/>
      <c r="AK93" s="265"/>
      <c r="AL93" s="265"/>
      <c r="AM93" s="265"/>
      <c r="AN93" s="265"/>
      <c r="AO93" s="265"/>
      <c r="AP93" s="265"/>
      <c r="AQ93" s="265"/>
      <c r="AR93" s="265"/>
      <c r="AS93" s="265"/>
      <c r="AT93" s="265"/>
      <c r="AU93" s="265"/>
      <c r="AV93" s="265"/>
      <c r="AW93" s="265"/>
      <c r="AX93" s="265"/>
      <c r="AY93" s="265"/>
      <c r="AZ93" s="265"/>
      <c r="BA93" s="275" t="s">
        <v>26</v>
      </c>
      <c r="BB93" s="275"/>
      <c r="BC93" s="275"/>
      <c r="BD93" s="275"/>
      <c r="BE93" s="276"/>
      <c r="BG93" s="281" t="s">
        <v>54</v>
      </c>
      <c r="BH93" s="282"/>
      <c r="BI93" s="282"/>
      <c r="BJ93" s="282"/>
      <c r="BK93" s="282"/>
      <c r="BL93" s="282"/>
      <c r="BM93" s="282"/>
      <c r="BN93" s="282"/>
      <c r="BO93" s="282"/>
      <c r="BP93" s="282"/>
      <c r="BQ93" s="282"/>
      <c r="BR93" s="282"/>
      <c r="BS93" s="282"/>
      <c r="BT93" s="282"/>
      <c r="BU93" s="282"/>
      <c r="BV93" s="282"/>
      <c r="BW93" s="282"/>
      <c r="BX93" s="158" t="str">
        <f>IFERROR(BX85+BZ90,"")</f>
        <v/>
      </c>
      <c r="BY93" s="159"/>
      <c r="BZ93" s="159"/>
      <c r="CA93" s="159"/>
      <c r="CB93" s="159"/>
      <c r="CC93" s="159"/>
      <c r="CD93" s="160"/>
      <c r="CE93" s="167"/>
      <c r="CF93" s="168"/>
      <c r="CG93" s="168"/>
      <c r="CH93" s="168"/>
      <c r="CI93" s="168"/>
      <c r="CJ93" s="169"/>
    </row>
    <row r="94" spans="1:99" ht="10.5" customHeight="1" x14ac:dyDescent="0.15">
      <c r="A94" s="228"/>
      <c r="B94" s="229"/>
      <c r="G94" s="249"/>
      <c r="H94" s="249"/>
      <c r="I94" s="249"/>
      <c r="J94" s="249"/>
      <c r="K94" s="249"/>
      <c r="L94" s="249"/>
      <c r="M94" s="249"/>
      <c r="N94" s="249"/>
      <c r="O94" s="249"/>
      <c r="P94" s="249"/>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49"/>
      <c r="BA94" s="277"/>
      <c r="BB94" s="277"/>
      <c r="BC94" s="277"/>
      <c r="BD94" s="277"/>
      <c r="BE94" s="278"/>
      <c r="BG94" s="283"/>
      <c r="BH94" s="284"/>
      <c r="BI94" s="284"/>
      <c r="BJ94" s="284"/>
      <c r="BK94" s="284"/>
      <c r="BL94" s="284"/>
      <c r="BM94" s="284"/>
      <c r="BN94" s="284"/>
      <c r="BO94" s="284"/>
      <c r="BP94" s="284"/>
      <c r="BQ94" s="284"/>
      <c r="BR94" s="284"/>
      <c r="BS94" s="284"/>
      <c r="BT94" s="284"/>
      <c r="BU94" s="284"/>
      <c r="BV94" s="284"/>
      <c r="BW94" s="284"/>
      <c r="BX94" s="161"/>
      <c r="BY94" s="162"/>
      <c r="BZ94" s="162"/>
      <c r="CA94" s="162"/>
      <c r="CB94" s="162"/>
      <c r="CC94" s="162"/>
      <c r="CD94" s="163"/>
      <c r="CE94" s="167" t="s">
        <v>56</v>
      </c>
      <c r="CF94" s="168"/>
      <c r="CG94" s="168"/>
      <c r="CH94" s="168"/>
      <c r="CI94" s="168"/>
      <c r="CJ94" s="169"/>
    </row>
    <row r="95" spans="1:99" ht="10.5" customHeight="1" x14ac:dyDescent="0.15">
      <c r="A95" s="228"/>
      <c r="B95" s="229"/>
      <c r="G95" s="249"/>
      <c r="H95" s="249"/>
      <c r="I95" s="249"/>
      <c r="J95" s="249"/>
      <c r="K95" s="249"/>
      <c r="L95" s="249"/>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77"/>
      <c r="BB95" s="277"/>
      <c r="BC95" s="277"/>
      <c r="BD95" s="277"/>
      <c r="BE95" s="278"/>
      <c r="BG95" s="283"/>
      <c r="BH95" s="284"/>
      <c r="BI95" s="284"/>
      <c r="BJ95" s="284"/>
      <c r="BK95" s="284"/>
      <c r="BL95" s="284"/>
      <c r="BM95" s="284"/>
      <c r="BN95" s="284"/>
      <c r="BO95" s="284"/>
      <c r="BP95" s="284"/>
      <c r="BQ95" s="284"/>
      <c r="BR95" s="284"/>
      <c r="BS95" s="284"/>
      <c r="BT95" s="284"/>
      <c r="BU95" s="284"/>
      <c r="BV95" s="284"/>
      <c r="BW95" s="284"/>
      <c r="BX95" s="161"/>
      <c r="BY95" s="162"/>
      <c r="BZ95" s="162"/>
      <c r="CA95" s="162"/>
      <c r="CB95" s="162"/>
      <c r="CC95" s="162"/>
      <c r="CD95" s="163"/>
      <c r="CE95" s="170" t="s">
        <v>58</v>
      </c>
      <c r="CF95" s="172"/>
      <c r="CG95" s="172"/>
      <c r="CH95" s="172"/>
      <c r="CI95" s="172"/>
      <c r="CJ95" s="174" t="s">
        <v>59</v>
      </c>
    </row>
    <row r="96" spans="1:99" ht="10.5" customHeight="1" thickBot="1" x14ac:dyDescent="0.2">
      <c r="A96" s="230"/>
      <c r="B96" s="231"/>
      <c r="C96" s="83"/>
      <c r="D96" s="84"/>
      <c r="E96" s="84"/>
      <c r="F96" s="84"/>
      <c r="G96" s="266"/>
      <c r="H96" s="266"/>
      <c r="I96" s="266"/>
      <c r="J96" s="266"/>
      <c r="K96" s="266"/>
      <c r="L96" s="266"/>
      <c r="M96" s="266"/>
      <c r="N96" s="266"/>
      <c r="O96" s="266"/>
      <c r="P96" s="266"/>
      <c r="Q96" s="266"/>
      <c r="R96" s="266"/>
      <c r="S96" s="266"/>
      <c r="T96" s="266"/>
      <c r="U96" s="266"/>
      <c r="V96" s="266"/>
      <c r="W96" s="266"/>
      <c r="X96" s="266"/>
      <c r="Y96" s="266"/>
      <c r="Z96" s="266"/>
      <c r="AA96" s="266"/>
      <c r="AB96" s="266"/>
      <c r="AC96" s="266"/>
      <c r="AD96" s="266"/>
      <c r="AE96" s="266"/>
      <c r="AF96" s="266"/>
      <c r="AG96" s="266"/>
      <c r="AH96" s="266"/>
      <c r="AI96" s="266"/>
      <c r="AJ96" s="266"/>
      <c r="AK96" s="266"/>
      <c r="AL96" s="266"/>
      <c r="AM96" s="266"/>
      <c r="AN96" s="266"/>
      <c r="AO96" s="266"/>
      <c r="AP96" s="266"/>
      <c r="AQ96" s="266"/>
      <c r="AR96" s="266"/>
      <c r="AS96" s="266"/>
      <c r="AT96" s="266"/>
      <c r="AU96" s="266"/>
      <c r="AV96" s="266"/>
      <c r="AW96" s="266"/>
      <c r="AX96" s="266"/>
      <c r="AY96" s="266"/>
      <c r="AZ96" s="266"/>
      <c r="BA96" s="279"/>
      <c r="BB96" s="279"/>
      <c r="BC96" s="279"/>
      <c r="BD96" s="279"/>
      <c r="BE96" s="280"/>
      <c r="BG96" s="285"/>
      <c r="BH96" s="286"/>
      <c r="BI96" s="286"/>
      <c r="BJ96" s="286"/>
      <c r="BK96" s="286"/>
      <c r="BL96" s="286"/>
      <c r="BM96" s="286"/>
      <c r="BN96" s="286"/>
      <c r="BO96" s="286"/>
      <c r="BP96" s="286"/>
      <c r="BQ96" s="286"/>
      <c r="BR96" s="286"/>
      <c r="BS96" s="286"/>
      <c r="BT96" s="286"/>
      <c r="BU96" s="286"/>
      <c r="BV96" s="286"/>
      <c r="BW96" s="286"/>
      <c r="BX96" s="164"/>
      <c r="BY96" s="165"/>
      <c r="BZ96" s="165"/>
      <c r="CA96" s="165"/>
      <c r="CB96" s="165"/>
      <c r="CC96" s="165"/>
      <c r="CD96" s="166"/>
      <c r="CE96" s="171"/>
      <c r="CF96" s="173"/>
      <c r="CG96" s="173"/>
      <c r="CH96" s="173"/>
      <c r="CI96" s="173"/>
      <c r="CJ96" s="175"/>
    </row>
    <row r="97" spans="1:95" ht="10.5" customHeight="1" thickBot="1" x14ac:dyDescent="0.2">
      <c r="B97" s="66"/>
      <c r="C97" s="51"/>
      <c r="D97" s="51"/>
      <c r="E97" s="51"/>
      <c r="F97" s="51"/>
      <c r="G97" s="51"/>
      <c r="H97" s="51"/>
      <c r="I97" s="51"/>
      <c r="J97" s="51"/>
      <c r="K97" s="51"/>
      <c r="L97" s="51"/>
      <c r="M97" s="51"/>
      <c r="N97" s="51"/>
      <c r="O97" s="51"/>
      <c r="P97" s="51"/>
      <c r="Q97" s="51"/>
      <c r="R97" s="51"/>
      <c r="AB97" s="68"/>
      <c r="AC97" s="68"/>
      <c r="AD97" s="68"/>
      <c r="AE97" s="68"/>
      <c r="AF97" s="68"/>
      <c r="AG97" s="68"/>
      <c r="AH97" s="69"/>
      <c r="AI97" s="69"/>
      <c r="AJ97" s="69"/>
    </row>
    <row r="98" spans="1:95" ht="10.5" customHeight="1" thickBot="1" x14ac:dyDescent="0.2">
      <c r="A98" s="226" t="s">
        <v>80</v>
      </c>
      <c r="B98" s="227"/>
      <c r="C98" s="70"/>
      <c r="D98" s="71"/>
      <c r="E98" s="71"/>
      <c r="F98" s="71"/>
      <c r="G98" s="71"/>
      <c r="H98" s="71"/>
      <c r="I98" s="71"/>
      <c r="J98" s="71"/>
      <c r="K98" s="71"/>
      <c r="L98" s="71"/>
      <c r="M98" s="71"/>
      <c r="N98" s="71"/>
      <c r="O98" s="71"/>
      <c r="P98" s="71"/>
      <c r="Q98" s="71"/>
      <c r="R98" s="72"/>
      <c r="S98" s="72"/>
      <c r="T98" s="72"/>
      <c r="U98" s="73"/>
      <c r="V98" s="73"/>
      <c r="W98" s="73"/>
      <c r="X98" s="73"/>
      <c r="Y98" s="73"/>
      <c r="Z98" s="73"/>
      <c r="AA98" s="72"/>
      <c r="AB98" s="72"/>
      <c r="AC98" s="74"/>
      <c r="AD98" s="74"/>
      <c r="AE98" s="74"/>
      <c r="AF98" s="74"/>
      <c r="AG98" s="74"/>
      <c r="AH98" s="74"/>
      <c r="AI98" s="74"/>
      <c r="AJ98" s="74"/>
      <c r="AK98" s="74"/>
      <c r="AL98" s="74"/>
      <c r="AM98" s="74"/>
      <c r="AN98" s="74"/>
      <c r="AO98" s="74"/>
      <c r="AP98" s="74"/>
      <c r="AQ98" s="74"/>
      <c r="AR98" s="74"/>
      <c r="AS98" s="72"/>
      <c r="AT98" s="72"/>
      <c r="AU98" s="72"/>
      <c r="AV98" s="72"/>
      <c r="AW98" s="72"/>
      <c r="AX98" s="72"/>
      <c r="AY98" s="72"/>
      <c r="AZ98" s="72"/>
      <c r="BA98" s="72"/>
      <c r="BB98" s="72"/>
      <c r="BC98" s="72"/>
      <c r="BD98" s="72"/>
      <c r="BE98" s="44"/>
    </row>
    <row r="99" spans="1:95" ht="10.5" customHeight="1" x14ac:dyDescent="0.15">
      <c r="A99" s="228"/>
      <c r="B99" s="229"/>
      <c r="C99" s="67"/>
      <c r="D99" s="232" t="s">
        <v>10</v>
      </c>
      <c r="E99" s="232"/>
      <c r="F99" s="233"/>
      <c r="G99" s="234" t="s">
        <v>11</v>
      </c>
      <c r="H99" s="235"/>
      <c r="I99" s="235"/>
      <c r="J99" s="235"/>
      <c r="K99" s="235"/>
      <c r="L99" s="235"/>
      <c r="M99" s="235"/>
      <c r="N99" s="235"/>
      <c r="O99" s="235"/>
      <c r="P99" s="235"/>
      <c r="Q99" s="235"/>
      <c r="R99" s="235"/>
      <c r="S99" s="235"/>
      <c r="T99" s="235"/>
      <c r="U99" s="235"/>
      <c r="V99" s="236"/>
      <c r="W99" s="75"/>
      <c r="X99" s="75"/>
      <c r="Y99" s="75"/>
      <c r="Z99" s="75"/>
      <c r="AC99" s="76"/>
      <c r="AD99" s="76"/>
      <c r="AE99" s="76"/>
      <c r="AF99" s="76"/>
      <c r="AG99" s="76"/>
      <c r="AH99" s="76"/>
      <c r="AI99" s="76"/>
      <c r="AJ99" s="76"/>
      <c r="AK99" s="76"/>
      <c r="AL99" s="76"/>
      <c r="AM99" s="76"/>
      <c r="AN99" s="76"/>
      <c r="AO99" s="76"/>
      <c r="AP99" s="76"/>
      <c r="AQ99" s="76"/>
      <c r="AR99" s="76"/>
      <c r="BE99" s="50"/>
      <c r="BG99" s="243" t="s">
        <v>35</v>
      </c>
      <c r="BH99" s="244"/>
      <c r="BI99" s="244"/>
      <c r="BJ99" s="244"/>
      <c r="BK99" s="244"/>
      <c r="BL99" s="245"/>
      <c r="BM99" s="188" t="s">
        <v>36</v>
      </c>
      <c r="BN99" s="129"/>
      <c r="BO99" s="129"/>
      <c r="BP99" s="129"/>
      <c r="BQ99" s="130"/>
      <c r="BR99" s="188" t="s">
        <v>37</v>
      </c>
      <c r="BS99" s="129"/>
      <c r="BT99" s="129"/>
      <c r="BU99" s="129"/>
      <c r="BV99" s="129"/>
      <c r="BW99" s="129"/>
      <c r="BX99" s="188" t="s">
        <v>38</v>
      </c>
      <c r="BY99" s="129"/>
      <c r="BZ99" s="129"/>
      <c r="CA99" s="129"/>
      <c r="CB99" s="129"/>
      <c r="CC99" s="129"/>
      <c r="CD99" s="129"/>
      <c r="CE99" s="190" t="s">
        <v>39</v>
      </c>
      <c r="CF99" s="191"/>
      <c r="CG99" s="191"/>
      <c r="CH99" s="191"/>
      <c r="CI99" s="191"/>
      <c r="CJ99" s="192"/>
      <c r="CP99" s="3">
        <v>1</v>
      </c>
      <c r="CQ99" s="6" t="str">
        <f>BX45</f>
        <v/>
      </c>
    </row>
    <row r="100" spans="1:95" ht="10.5" customHeight="1" thickBot="1" x14ac:dyDescent="0.2">
      <c r="A100" s="228"/>
      <c r="B100" s="229"/>
      <c r="C100" s="67"/>
      <c r="D100" s="232"/>
      <c r="E100" s="232"/>
      <c r="F100" s="233"/>
      <c r="G100" s="237"/>
      <c r="H100" s="238"/>
      <c r="I100" s="238"/>
      <c r="J100" s="238"/>
      <c r="K100" s="238"/>
      <c r="L100" s="238"/>
      <c r="M100" s="238"/>
      <c r="N100" s="238"/>
      <c r="O100" s="238"/>
      <c r="P100" s="238"/>
      <c r="Q100" s="238"/>
      <c r="R100" s="238"/>
      <c r="S100" s="238"/>
      <c r="T100" s="238"/>
      <c r="U100" s="238"/>
      <c r="V100" s="239"/>
      <c r="W100" s="75"/>
      <c r="X100" s="75"/>
      <c r="Y100" s="75"/>
      <c r="Z100" s="75"/>
      <c r="AC100" s="55"/>
      <c r="AD100" s="55"/>
      <c r="AE100" s="55"/>
      <c r="AF100" s="55"/>
      <c r="AG100" s="55"/>
      <c r="AH100" s="55"/>
      <c r="AI100" s="55"/>
      <c r="AJ100" s="55"/>
      <c r="AK100" s="55"/>
      <c r="AL100" s="55"/>
      <c r="AM100" s="55"/>
      <c r="AN100" s="55"/>
      <c r="AO100" s="55"/>
      <c r="AP100" s="55"/>
      <c r="AQ100" s="55"/>
      <c r="AR100" s="55"/>
      <c r="BE100" s="50"/>
      <c r="BG100" s="246"/>
      <c r="BH100" s="247"/>
      <c r="BI100" s="247"/>
      <c r="BJ100" s="247"/>
      <c r="BK100" s="247"/>
      <c r="BL100" s="248"/>
      <c r="BM100" s="189"/>
      <c r="BN100" s="135"/>
      <c r="BO100" s="135"/>
      <c r="BP100" s="135"/>
      <c r="BQ100" s="136"/>
      <c r="BR100" s="189"/>
      <c r="BS100" s="135"/>
      <c r="BT100" s="135"/>
      <c r="BU100" s="135"/>
      <c r="BV100" s="135"/>
      <c r="BW100" s="135"/>
      <c r="BX100" s="189"/>
      <c r="BY100" s="135"/>
      <c r="BZ100" s="135"/>
      <c r="CA100" s="135"/>
      <c r="CB100" s="135"/>
      <c r="CC100" s="135"/>
      <c r="CD100" s="135"/>
      <c r="CE100" s="193"/>
      <c r="CF100" s="194"/>
      <c r="CG100" s="194"/>
      <c r="CH100" s="194"/>
      <c r="CI100" s="194"/>
      <c r="CJ100" s="195"/>
      <c r="CP100" s="3">
        <v>2</v>
      </c>
      <c r="CQ100" s="7" t="str">
        <f>BX61</f>
        <v/>
      </c>
    </row>
    <row r="101" spans="1:95" ht="10.5" customHeight="1" x14ac:dyDescent="0.15">
      <c r="A101" s="228"/>
      <c r="B101" s="229"/>
      <c r="C101" s="67"/>
      <c r="D101" s="232"/>
      <c r="E101" s="232"/>
      <c r="F101" s="233"/>
      <c r="G101" s="240"/>
      <c r="H101" s="241"/>
      <c r="I101" s="241"/>
      <c r="J101" s="241"/>
      <c r="K101" s="241"/>
      <c r="L101" s="241"/>
      <c r="M101" s="241"/>
      <c r="N101" s="241"/>
      <c r="O101" s="241"/>
      <c r="P101" s="241"/>
      <c r="Q101" s="241"/>
      <c r="R101" s="241"/>
      <c r="S101" s="241"/>
      <c r="T101" s="241"/>
      <c r="U101" s="241"/>
      <c r="V101" s="242"/>
      <c r="W101" s="75"/>
      <c r="X101" s="75"/>
      <c r="Y101" s="75"/>
      <c r="Z101" s="75"/>
      <c r="AC101" s="55"/>
      <c r="AD101" s="55"/>
      <c r="AE101" s="55"/>
      <c r="AF101" s="55"/>
      <c r="AG101" s="55"/>
      <c r="AH101" s="55"/>
      <c r="AI101" s="55"/>
      <c r="AJ101" s="55"/>
      <c r="AK101" s="55"/>
      <c r="AL101" s="55"/>
      <c r="AM101" s="55"/>
      <c r="AN101" s="55"/>
      <c r="AO101" s="55"/>
      <c r="AP101" s="55"/>
      <c r="AQ101" s="55"/>
      <c r="AR101" s="55"/>
      <c r="BE101" s="50"/>
      <c r="BG101" s="196"/>
      <c r="BH101" s="197"/>
      <c r="BI101" s="197"/>
      <c r="BJ101" s="197"/>
      <c r="BK101" s="197"/>
      <c r="BL101" s="198"/>
      <c r="BM101" s="205"/>
      <c r="BN101" s="206"/>
      <c r="BO101" s="206"/>
      <c r="BP101" s="206"/>
      <c r="BQ101" s="207"/>
      <c r="BR101" s="214" t="str">
        <f>IF(BG101="","",VLOOKUP(BG101,$CP$35:$CR$81,3,FALSE))</f>
        <v/>
      </c>
      <c r="BS101" s="215"/>
      <c r="BT101" s="215"/>
      <c r="BU101" s="215"/>
      <c r="BV101" s="215"/>
      <c r="BW101" s="216"/>
      <c r="BX101" s="214" t="str">
        <f>IFERROR(BM101*BR101,"")</f>
        <v/>
      </c>
      <c r="BY101" s="215"/>
      <c r="BZ101" s="215"/>
      <c r="CA101" s="215"/>
      <c r="CB101" s="215"/>
      <c r="CC101" s="215"/>
      <c r="CD101" s="216"/>
      <c r="CE101" s="223"/>
      <c r="CF101" s="224"/>
      <c r="CG101" s="224"/>
      <c r="CH101" s="224"/>
      <c r="CI101" s="224"/>
      <c r="CJ101" s="225"/>
      <c r="CP101" s="3">
        <v>3</v>
      </c>
      <c r="CQ101" s="7" t="str">
        <f>BX77</f>
        <v/>
      </c>
    </row>
    <row r="102" spans="1:95" ht="10.5" customHeight="1" x14ac:dyDescent="0.15">
      <c r="A102" s="228"/>
      <c r="B102" s="229"/>
      <c r="C102" s="67"/>
      <c r="D102" s="56"/>
      <c r="E102" s="56"/>
      <c r="F102" s="56"/>
      <c r="G102" s="249"/>
      <c r="H102" s="249"/>
      <c r="I102" s="249"/>
      <c r="J102" s="249"/>
      <c r="K102" s="249"/>
      <c r="L102" s="249"/>
      <c r="M102" s="249"/>
      <c r="N102" s="249"/>
      <c r="O102" s="249"/>
      <c r="P102" s="249"/>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49"/>
      <c r="BA102" s="249"/>
      <c r="BB102" s="249"/>
      <c r="BC102" s="249"/>
      <c r="BD102" s="249"/>
      <c r="BE102" s="250"/>
      <c r="BG102" s="199"/>
      <c r="BH102" s="200"/>
      <c r="BI102" s="200"/>
      <c r="BJ102" s="200"/>
      <c r="BK102" s="200"/>
      <c r="BL102" s="201"/>
      <c r="BM102" s="208"/>
      <c r="BN102" s="209"/>
      <c r="BO102" s="209"/>
      <c r="BP102" s="209"/>
      <c r="BQ102" s="210"/>
      <c r="BR102" s="217"/>
      <c r="BS102" s="218"/>
      <c r="BT102" s="218"/>
      <c r="BU102" s="218"/>
      <c r="BV102" s="218"/>
      <c r="BW102" s="219"/>
      <c r="BX102" s="217"/>
      <c r="BY102" s="218"/>
      <c r="BZ102" s="218"/>
      <c r="CA102" s="218"/>
      <c r="CB102" s="218"/>
      <c r="CC102" s="218"/>
      <c r="CD102" s="219"/>
      <c r="CE102" s="167" t="str">
        <f>CE38</f>
        <v>中　元</v>
      </c>
      <c r="CF102" s="168"/>
      <c r="CG102" s="168"/>
      <c r="CH102" s="168"/>
      <c r="CI102" s="77"/>
      <c r="CJ102" s="78"/>
      <c r="CP102" s="3">
        <v>4</v>
      </c>
      <c r="CQ102" s="7" t="str">
        <f>BX93</f>
        <v/>
      </c>
    </row>
    <row r="103" spans="1:95" ht="10.5" customHeight="1" x14ac:dyDescent="0.15">
      <c r="A103" s="228"/>
      <c r="B103" s="229"/>
      <c r="C103" s="67"/>
      <c r="D103" s="56"/>
      <c r="E103" s="56"/>
      <c r="F103" s="56"/>
      <c r="G103" s="249"/>
      <c r="H103" s="249"/>
      <c r="I103" s="249"/>
      <c r="J103" s="249"/>
      <c r="K103" s="249"/>
      <c r="L103" s="249"/>
      <c r="M103" s="249"/>
      <c r="N103" s="249"/>
      <c r="O103" s="249"/>
      <c r="P103" s="249"/>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49"/>
      <c r="BA103" s="249"/>
      <c r="BB103" s="249"/>
      <c r="BC103" s="249"/>
      <c r="BD103" s="249"/>
      <c r="BE103" s="250"/>
      <c r="BG103" s="199"/>
      <c r="BH103" s="200"/>
      <c r="BI103" s="200"/>
      <c r="BJ103" s="200"/>
      <c r="BK103" s="200"/>
      <c r="BL103" s="201"/>
      <c r="BM103" s="208"/>
      <c r="BN103" s="209"/>
      <c r="BO103" s="209"/>
      <c r="BP103" s="209"/>
      <c r="BQ103" s="210"/>
      <c r="BR103" s="217"/>
      <c r="BS103" s="218"/>
      <c r="BT103" s="218"/>
      <c r="BU103" s="218"/>
      <c r="BV103" s="218"/>
      <c r="BW103" s="219"/>
      <c r="BX103" s="217"/>
      <c r="BY103" s="218"/>
      <c r="BZ103" s="218"/>
      <c r="CA103" s="218"/>
      <c r="CB103" s="218"/>
      <c r="CC103" s="218"/>
      <c r="CD103" s="219"/>
      <c r="CE103" s="79"/>
      <c r="CF103" s="80"/>
      <c r="CG103" s="80"/>
      <c r="CH103" s="80"/>
      <c r="CI103" s="80"/>
      <c r="CJ103" s="81"/>
      <c r="CP103" s="3">
        <v>5</v>
      </c>
      <c r="CQ103" s="7" t="str">
        <f>BX109</f>
        <v/>
      </c>
    </row>
    <row r="104" spans="1:95" ht="10.5" customHeight="1" x14ac:dyDescent="0.15">
      <c r="A104" s="228"/>
      <c r="B104" s="229"/>
      <c r="C104" s="67"/>
      <c r="D104" s="56"/>
      <c r="E104" s="56"/>
      <c r="F104" s="56"/>
      <c r="G104" s="249"/>
      <c r="H104" s="249"/>
      <c r="I104" s="249"/>
      <c r="J104" s="249"/>
      <c r="K104" s="249"/>
      <c r="L104" s="249"/>
      <c r="M104" s="249"/>
      <c r="N104" s="249"/>
      <c r="O104" s="249"/>
      <c r="P104" s="249"/>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49"/>
      <c r="BA104" s="249"/>
      <c r="BB104" s="249"/>
      <c r="BC104" s="249"/>
      <c r="BD104" s="249"/>
      <c r="BE104" s="250"/>
      <c r="BG104" s="199"/>
      <c r="BH104" s="200"/>
      <c r="BI104" s="200"/>
      <c r="BJ104" s="200"/>
      <c r="BK104" s="200"/>
      <c r="BL104" s="201"/>
      <c r="BM104" s="208"/>
      <c r="BN104" s="209"/>
      <c r="BO104" s="209"/>
      <c r="BP104" s="209"/>
      <c r="BQ104" s="210"/>
      <c r="BR104" s="217"/>
      <c r="BS104" s="218"/>
      <c r="BT104" s="218"/>
      <c r="BU104" s="218"/>
      <c r="BV104" s="218"/>
      <c r="BW104" s="219"/>
      <c r="BX104" s="217"/>
      <c r="BY104" s="218"/>
      <c r="BZ104" s="218"/>
      <c r="CA104" s="218"/>
      <c r="CB104" s="218"/>
      <c r="CC104" s="218"/>
      <c r="CD104" s="219"/>
      <c r="CE104" s="167" t="s">
        <v>45</v>
      </c>
      <c r="CF104" s="168"/>
      <c r="CG104" s="168"/>
      <c r="CH104" s="168"/>
      <c r="CI104" s="77"/>
      <c r="CJ104" s="78"/>
      <c r="CQ104" s="8">
        <f>SUM(CQ99:CQ103)</f>
        <v>0</v>
      </c>
    </row>
    <row r="105" spans="1:95" ht="10.5" customHeight="1" x14ac:dyDescent="0.15">
      <c r="A105" s="228"/>
      <c r="B105" s="229"/>
      <c r="C105" s="67"/>
      <c r="D105" s="56"/>
      <c r="E105" s="56"/>
      <c r="F105" s="56"/>
      <c r="G105" s="249"/>
      <c r="H105" s="249"/>
      <c r="I105" s="249"/>
      <c r="J105" s="249"/>
      <c r="K105" s="249"/>
      <c r="L105" s="249"/>
      <c r="M105" s="249"/>
      <c r="N105" s="249"/>
      <c r="O105" s="249"/>
      <c r="P105" s="249"/>
      <c r="Q105" s="249"/>
      <c r="R105" s="249"/>
      <c r="S105" s="249"/>
      <c r="T105" s="249"/>
      <c r="U105" s="249"/>
      <c r="V105" s="249"/>
      <c r="W105" s="249"/>
      <c r="X105" s="249"/>
      <c r="Y105" s="249"/>
      <c r="Z105" s="249"/>
      <c r="AA105" s="249"/>
      <c r="AB105" s="249"/>
      <c r="AC105" s="249"/>
      <c r="AD105" s="249"/>
      <c r="AE105" s="249"/>
      <c r="AF105" s="249"/>
      <c r="AG105" s="249"/>
      <c r="AH105" s="249"/>
      <c r="AI105" s="249"/>
      <c r="AJ105" s="249"/>
      <c r="AK105" s="249"/>
      <c r="AL105" s="249"/>
      <c r="AM105" s="249"/>
      <c r="AN105" s="249"/>
      <c r="AO105" s="249"/>
      <c r="AP105" s="249"/>
      <c r="AQ105" s="249"/>
      <c r="AR105" s="249"/>
      <c r="AS105" s="249"/>
      <c r="AT105" s="249"/>
      <c r="AU105" s="249"/>
      <c r="AV105" s="249"/>
      <c r="AW105" s="249"/>
      <c r="AX105" s="249"/>
      <c r="AY105" s="249"/>
      <c r="AZ105" s="249"/>
      <c r="BA105" s="249"/>
      <c r="BB105" s="249"/>
      <c r="BC105" s="249"/>
      <c r="BD105" s="249"/>
      <c r="BE105" s="250"/>
      <c r="BG105" s="202"/>
      <c r="BH105" s="203"/>
      <c r="BI105" s="203"/>
      <c r="BJ105" s="203"/>
      <c r="BK105" s="203"/>
      <c r="BL105" s="204"/>
      <c r="BM105" s="211"/>
      <c r="BN105" s="212"/>
      <c r="BO105" s="212"/>
      <c r="BP105" s="212"/>
      <c r="BQ105" s="213"/>
      <c r="BR105" s="220"/>
      <c r="BS105" s="221"/>
      <c r="BT105" s="221"/>
      <c r="BU105" s="221"/>
      <c r="BV105" s="221"/>
      <c r="BW105" s="222"/>
      <c r="BX105" s="220"/>
      <c r="BY105" s="221"/>
      <c r="BZ105" s="221"/>
      <c r="CA105" s="221"/>
      <c r="CB105" s="221"/>
      <c r="CC105" s="221"/>
      <c r="CD105" s="222"/>
      <c r="CE105" s="79"/>
      <c r="CF105" s="80"/>
      <c r="CG105" s="80"/>
      <c r="CH105" s="80"/>
      <c r="CI105" s="80"/>
      <c r="CJ105" s="81"/>
    </row>
    <row r="106" spans="1:95" ht="10.5" customHeight="1" x14ac:dyDescent="0.15">
      <c r="A106" s="228"/>
      <c r="B106" s="229"/>
      <c r="C106" s="67"/>
      <c r="D106" s="56"/>
      <c r="E106" s="56"/>
      <c r="F106" s="56"/>
      <c r="G106" s="251"/>
      <c r="H106" s="251"/>
      <c r="I106" s="251"/>
      <c r="J106" s="251"/>
      <c r="K106" s="251"/>
      <c r="L106" s="251"/>
      <c r="M106" s="251"/>
      <c r="N106" s="251"/>
      <c r="O106" s="251"/>
      <c r="P106" s="251"/>
      <c r="Q106" s="251"/>
      <c r="R106" s="251"/>
      <c r="S106" s="251"/>
      <c r="T106" s="251"/>
      <c r="U106" s="251"/>
      <c r="V106" s="251"/>
      <c r="W106" s="251"/>
      <c r="X106" s="251"/>
      <c r="Y106" s="251"/>
      <c r="Z106" s="251"/>
      <c r="AA106" s="251"/>
      <c r="AB106" s="251"/>
      <c r="AC106" s="251"/>
      <c r="AD106" s="251"/>
      <c r="AE106" s="251"/>
      <c r="AF106" s="251"/>
      <c r="AG106" s="251"/>
      <c r="AH106" s="251"/>
      <c r="AI106" s="251"/>
      <c r="AJ106" s="251"/>
      <c r="AK106" s="251"/>
      <c r="AL106" s="251"/>
      <c r="AM106" s="251"/>
      <c r="AN106" s="251"/>
      <c r="AO106" s="251"/>
      <c r="AP106" s="251"/>
      <c r="AQ106" s="251"/>
      <c r="AR106" s="251"/>
      <c r="AS106" s="251"/>
      <c r="AT106" s="251"/>
      <c r="AU106" s="251"/>
      <c r="AV106" s="251"/>
      <c r="AW106" s="251"/>
      <c r="AX106" s="251"/>
      <c r="AY106" s="251"/>
      <c r="AZ106" s="251"/>
      <c r="BA106" s="251"/>
      <c r="BB106" s="251"/>
      <c r="BC106" s="251"/>
      <c r="BD106" s="251"/>
      <c r="BE106" s="252"/>
      <c r="BG106" s="253" t="str">
        <f>IF(BG101="","",VLOOKUP(BG101,$CP$35:$CR$81,2,FALSE))</f>
        <v/>
      </c>
      <c r="BH106" s="254"/>
      <c r="BI106" s="254"/>
      <c r="BJ106" s="254"/>
      <c r="BK106" s="254"/>
      <c r="BL106" s="254"/>
      <c r="BM106" s="259" t="s">
        <v>48</v>
      </c>
      <c r="BN106" s="259"/>
      <c r="BO106" s="259"/>
      <c r="BP106" s="259"/>
      <c r="BQ106" s="259"/>
      <c r="BR106" s="259"/>
      <c r="BS106" s="259"/>
      <c r="BT106" s="259"/>
      <c r="BU106" s="259"/>
      <c r="BV106" s="259"/>
      <c r="BW106" s="260"/>
      <c r="BX106" s="176"/>
      <c r="BY106" s="177"/>
      <c r="BZ106" s="182" t="str">
        <f>IF(BX106="","",VLOOKUP(BX106,$CT$32:$CU$33,2,FALSE))</f>
        <v/>
      </c>
      <c r="CA106" s="182"/>
      <c r="CB106" s="182"/>
      <c r="CC106" s="182"/>
      <c r="CD106" s="183"/>
      <c r="CE106" s="167" t="s">
        <v>49</v>
      </c>
      <c r="CF106" s="168"/>
      <c r="CG106" s="168"/>
      <c r="CH106" s="168"/>
      <c r="CI106" s="77"/>
      <c r="CJ106" s="78"/>
    </row>
    <row r="107" spans="1:95" ht="10.5" customHeight="1" x14ac:dyDescent="0.15">
      <c r="A107" s="228"/>
      <c r="B107" s="229"/>
      <c r="C107" s="267" t="s">
        <v>23</v>
      </c>
      <c r="D107" s="268"/>
      <c r="E107" s="268"/>
      <c r="F107" s="268"/>
      <c r="G107" s="271"/>
      <c r="H107" s="271"/>
      <c r="I107" s="271"/>
      <c r="J107" s="271"/>
      <c r="K107" s="271"/>
      <c r="L107" s="271"/>
      <c r="M107" s="271"/>
      <c r="N107" s="271"/>
      <c r="O107" s="271"/>
      <c r="P107" s="271"/>
      <c r="Q107" s="271"/>
      <c r="R107" s="271"/>
      <c r="S107" s="271"/>
      <c r="T107" s="271"/>
      <c r="U107" s="271"/>
      <c r="V107" s="271"/>
      <c r="W107" s="271"/>
      <c r="X107" s="271"/>
      <c r="Y107" s="271"/>
      <c r="Z107" s="271"/>
      <c r="AA107" s="271"/>
      <c r="AB107" s="271"/>
      <c r="AC107" s="271"/>
      <c r="AD107" s="271"/>
      <c r="AE107" s="271"/>
      <c r="AF107" s="271"/>
      <c r="AG107" s="271"/>
      <c r="AH107" s="271"/>
      <c r="AI107" s="271"/>
      <c r="AJ107" s="271"/>
      <c r="AK107" s="271"/>
      <c r="AL107" s="271"/>
      <c r="AM107" s="271"/>
      <c r="AN107" s="271"/>
      <c r="AO107" s="271"/>
      <c r="AP107" s="271"/>
      <c r="AQ107" s="271"/>
      <c r="AR107" s="271"/>
      <c r="AS107" s="271"/>
      <c r="AT107" s="271"/>
      <c r="AU107" s="271"/>
      <c r="AV107" s="271"/>
      <c r="AW107" s="271"/>
      <c r="AX107" s="271"/>
      <c r="AY107" s="271"/>
      <c r="AZ107" s="271"/>
      <c r="BA107" s="271"/>
      <c r="BB107" s="271"/>
      <c r="BC107" s="271"/>
      <c r="BD107" s="271"/>
      <c r="BE107" s="272"/>
      <c r="BG107" s="255"/>
      <c r="BH107" s="256"/>
      <c r="BI107" s="256"/>
      <c r="BJ107" s="256"/>
      <c r="BK107" s="256"/>
      <c r="BL107" s="256"/>
      <c r="BM107" s="261"/>
      <c r="BN107" s="261"/>
      <c r="BO107" s="261"/>
      <c r="BP107" s="261"/>
      <c r="BQ107" s="261"/>
      <c r="BR107" s="261"/>
      <c r="BS107" s="261"/>
      <c r="BT107" s="261"/>
      <c r="BU107" s="261"/>
      <c r="BV107" s="261"/>
      <c r="BW107" s="262"/>
      <c r="BX107" s="178"/>
      <c r="BY107" s="179"/>
      <c r="BZ107" s="184"/>
      <c r="CA107" s="184"/>
      <c r="CB107" s="184"/>
      <c r="CC107" s="184"/>
      <c r="CD107" s="185"/>
      <c r="CE107" s="167"/>
      <c r="CF107" s="168"/>
      <c r="CG107" s="168"/>
      <c r="CH107" s="168"/>
      <c r="CI107" s="168"/>
      <c r="CJ107" s="169"/>
    </row>
    <row r="108" spans="1:95" ht="10.5" customHeight="1" x14ac:dyDescent="0.15">
      <c r="A108" s="228"/>
      <c r="B108" s="229"/>
      <c r="C108" s="269"/>
      <c r="D108" s="270"/>
      <c r="E108" s="270"/>
      <c r="F108" s="270"/>
      <c r="G108" s="273"/>
      <c r="H108" s="273"/>
      <c r="I108" s="273"/>
      <c r="J108" s="273"/>
      <c r="K108" s="273"/>
      <c r="L108" s="273"/>
      <c r="M108" s="273"/>
      <c r="N108" s="273"/>
      <c r="O108" s="273"/>
      <c r="P108" s="273"/>
      <c r="Q108" s="273"/>
      <c r="R108" s="273"/>
      <c r="S108" s="273"/>
      <c r="T108" s="273"/>
      <c r="U108" s="273"/>
      <c r="V108" s="273"/>
      <c r="W108" s="273"/>
      <c r="X108" s="273"/>
      <c r="Y108" s="273"/>
      <c r="Z108" s="273"/>
      <c r="AA108" s="273"/>
      <c r="AB108" s="273"/>
      <c r="AC108" s="273"/>
      <c r="AD108" s="273"/>
      <c r="AE108" s="273"/>
      <c r="AF108" s="273"/>
      <c r="AG108" s="273"/>
      <c r="AH108" s="273"/>
      <c r="AI108" s="273"/>
      <c r="AJ108" s="273"/>
      <c r="AK108" s="273"/>
      <c r="AL108" s="273"/>
      <c r="AM108" s="273"/>
      <c r="AN108" s="273"/>
      <c r="AO108" s="273"/>
      <c r="AP108" s="273"/>
      <c r="AQ108" s="273"/>
      <c r="AR108" s="273"/>
      <c r="AS108" s="273"/>
      <c r="AT108" s="273"/>
      <c r="AU108" s="273"/>
      <c r="AV108" s="273"/>
      <c r="AW108" s="273"/>
      <c r="AX108" s="273"/>
      <c r="AY108" s="273"/>
      <c r="AZ108" s="273"/>
      <c r="BA108" s="273"/>
      <c r="BB108" s="273"/>
      <c r="BC108" s="273"/>
      <c r="BD108" s="273"/>
      <c r="BE108" s="274"/>
      <c r="BG108" s="257"/>
      <c r="BH108" s="258"/>
      <c r="BI108" s="258"/>
      <c r="BJ108" s="258"/>
      <c r="BK108" s="258"/>
      <c r="BL108" s="258"/>
      <c r="BM108" s="263"/>
      <c r="BN108" s="263"/>
      <c r="BO108" s="263"/>
      <c r="BP108" s="263"/>
      <c r="BQ108" s="263"/>
      <c r="BR108" s="263"/>
      <c r="BS108" s="263"/>
      <c r="BT108" s="263"/>
      <c r="BU108" s="263"/>
      <c r="BV108" s="263"/>
      <c r="BW108" s="264"/>
      <c r="BX108" s="180"/>
      <c r="BY108" s="181"/>
      <c r="BZ108" s="186"/>
      <c r="CA108" s="186"/>
      <c r="CB108" s="186"/>
      <c r="CC108" s="186"/>
      <c r="CD108" s="187"/>
      <c r="CE108" s="167" t="s">
        <v>52</v>
      </c>
      <c r="CF108" s="168"/>
      <c r="CG108" s="168"/>
      <c r="CH108" s="168"/>
      <c r="CI108" s="77"/>
      <c r="CJ108" s="78"/>
    </row>
    <row r="109" spans="1:95" ht="10.5" customHeight="1" x14ac:dyDescent="0.15">
      <c r="A109" s="228"/>
      <c r="B109" s="229"/>
      <c r="G109" s="265"/>
      <c r="H109" s="265"/>
      <c r="I109" s="265"/>
      <c r="J109" s="265"/>
      <c r="K109" s="265"/>
      <c r="L109" s="265"/>
      <c r="M109" s="265"/>
      <c r="N109" s="265"/>
      <c r="O109" s="265"/>
      <c r="P109" s="265"/>
      <c r="Q109" s="265"/>
      <c r="R109" s="265"/>
      <c r="S109" s="265"/>
      <c r="T109" s="265"/>
      <c r="U109" s="265"/>
      <c r="V109" s="265"/>
      <c r="W109" s="265"/>
      <c r="X109" s="265"/>
      <c r="Y109" s="265"/>
      <c r="Z109" s="265"/>
      <c r="AA109" s="265"/>
      <c r="AB109" s="265"/>
      <c r="AC109" s="265"/>
      <c r="AD109" s="265"/>
      <c r="AE109" s="265"/>
      <c r="AF109" s="265"/>
      <c r="AG109" s="265"/>
      <c r="AH109" s="265"/>
      <c r="AI109" s="265"/>
      <c r="AJ109" s="265"/>
      <c r="AK109" s="265"/>
      <c r="AL109" s="265"/>
      <c r="AM109" s="265"/>
      <c r="AN109" s="265"/>
      <c r="AO109" s="265"/>
      <c r="AP109" s="265"/>
      <c r="AQ109" s="265"/>
      <c r="AR109" s="265"/>
      <c r="AS109" s="265"/>
      <c r="AT109" s="265"/>
      <c r="AU109" s="265"/>
      <c r="AV109" s="265"/>
      <c r="AW109" s="265"/>
      <c r="AX109" s="265"/>
      <c r="AY109" s="265"/>
      <c r="AZ109" s="265"/>
      <c r="BA109" s="275" t="s">
        <v>26</v>
      </c>
      <c r="BB109" s="275"/>
      <c r="BC109" s="275"/>
      <c r="BD109" s="275"/>
      <c r="BE109" s="276"/>
      <c r="BG109" s="281" t="s">
        <v>54</v>
      </c>
      <c r="BH109" s="282"/>
      <c r="BI109" s="282"/>
      <c r="BJ109" s="282"/>
      <c r="BK109" s="282"/>
      <c r="BL109" s="282"/>
      <c r="BM109" s="282"/>
      <c r="BN109" s="282"/>
      <c r="BO109" s="282"/>
      <c r="BP109" s="282"/>
      <c r="BQ109" s="282"/>
      <c r="BR109" s="282"/>
      <c r="BS109" s="282"/>
      <c r="BT109" s="282"/>
      <c r="BU109" s="282"/>
      <c r="BV109" s="282"/>
      <c r="BW109" s="282"/>
      <c r="BX109" s="158" t="str">
        <f>IFERROR(BX101+BZ106,"")</f>
        <v/>
      </c>
      <c r="BY109" s="159"/>
      <c r="BZ109" s="159"/>
      <c r="CA109" s="159"/>
      <c r="CB109" s="159"/>
      <c r="CC109" s="159"/>
      <c r="CD109" s="160"/>
      <c r="CE109" s="167"/>
      <c r="CF109" s="168"/>
      <c r="CG109" s="168"/>
      <c r="CH109" s="168"/>
      <c r="CI109" s="168"/>
      <c r="CJ109" s="169"/>
    </row>
    <row r="110" spans="1:95" ht="10.5" customHeight="1" x14ac:dyDescent="0.15">
      <c r="A110" s="228"/>
      <c r="B110" s="229"/>
      <c r="G110" s="249"/>
      <c r="H110" s="249"/>
      <c r="I110" s="249"/>
      <c r="J110" s="249"/>
      <c r="K110" s="249"/>
      <c r="L110" s="249"/>
      <c r="M110" s="249"/>
      <c r="N110" s="249"/>
      <c r="O110" s="249"/>
      <c r="P110" s="249"/>
      <c r="Q110" s="249"/>
      <c r="R110" s="249"/>
      <c r="S110" s="249"/>
      <c r="T110" s="249"/>
      <c r="U110" s="249"/>
      <c r="V110" s="249"/>
      <c r="W110" s="249"/>
      <c r="X110" s="249"/>
      <c r="Y110" s="249"/>
      <c r="Z110" s="249"/>
      <c r="AA110" s="249"/>
      <c r="AB110" s="249"/>
      <c r="AC110" s="249"/>
      <c r="AD110" s="249"/>
      <c r="AE110" s="249"/>
      <c r="AF110" s="249"/>
      <c r="AG110" s="249"/>
      <c r="AH110" s="249"/>
      <c r="AI110" s="249"/>
      <c r="AJ110" s="249"/>
      <c r="AK110" s="249"/>
      <c r="AL110" s="249"/>
      <c r="AM110" s="249"/>
      <c r="AN110" s="249"/>
      <c r="AO110" s="249"/>
      <c r="AP110" s="249"/>
      <c r="AQ110" s="249"/>
      <c r="AR110" s="249"/>
      <c r="AS110" s="249"/>
      <c r="AT110" s="249"/>
      <c r="AU110" s="249"/>
      <c r="AV110" s="249"/>
      <c r="AW110" s="249"/>
      <c r="AX110" s="249"/>
      <c r="AY110" s="249"/>
      <c r="AZ110" s="249"/>
      <c r="BA110" s="277"/>
      <c r="BB110" s="277"/>
      <c r="BC110" s="277"/>
      <c r="BD110" s="277"/>
      <c r="BE110" s="278"/>
      <c r="BG110" s="283"/>
      <c r="BH110" s="284"/>
      <c r="BI110" s="284"/>
      <c r="BJ110" s="284"/>
      <c r="BK110" s="284"/>
      <c r="BL110" s="284"/>
      <c r="BM110" s="284"/>
      <c r="BN110" s="284"/>
      <c r="BO110" s="284"/>
      <c r="BP110" s="284"/>
      <c r="BQ110" s="284"/>
      <c r="BR110" s="284"/>
      <c r="BS110" s="284"/>
      <c r="BT110" s="284"/>
      <c r="BU110" s="284"/>
      <c r="BV110" s="284"/>
      <c r="BW110" s="284"/>
      <c r="BX110" s="161"/>
      <c r="BY110" s="162"/>
      <c r="BZ110" s="162"/>
      <c r="CA110" s="162"/>
      <c r="CB110" s="162"/>
      <c r="CC110" s="162"/>
      <c r="CD110" s="163"/>
      <c r="CE110" s="167" t="s">
        <v>56</v>
      </c>
      <c r="CF110" s="168"/>
      <c r="CG110" s="168"/>
      <c r="CH110" s="168"/>
      <c r="CI110" s="168"/>
      <c r="CJ110" s="169"/>
    </row>
    <row r="111" spans="1:95" ht="10.5" customHeight="1" x14ac:dyDescent="0.15">
      <c r="A111" s="228"/>
      <c r="B111" s="229"/>
      <c r="G111" s="249"/>
      <c r="H111" s="249"/>
      <c r="I111" s="249"/>
      <c r="J111" s="249"/>
      <c r="K111" s="249"/>
      <c r="L111" s="249"/>
      <c r="M111" s="249"/>
      <c r="N111" s="249"/>
      <c r="O111" s="249"/>
      <c r="P111" s="249"/>
      <c r="Q111" s="249"/>
      <c r="R111" s="249"/>
      <c r="S111" s="249"/>
      <c r="T111" s="249"/>
      <c r="U111" s="249"/>
      <c r="V111" s="249"/>
      <c r="W111" s="249"/>
      <c r="X111" s="249"/>
      <c r="Y111" s="249"/>
      <c r="Z111" s="249"/>
      <c r="AA111" s="249"/>
      <c r="AB111" s="249"/>
      <c r="AC111" s="249"/>
      <c r="AD111" s="249"/>
      <c r="AE111" s="249"/>
      <c r="AF111" s="249"/>
      <c r="AG111" s="249"/>
      <c r="AH111" s="249"/>
      <c r="AI111" s="249"/>
      <c r="AJ111" s="249"/>
      <c r="AK111" s="249"/>
      <c r="AL111" s="249"/>
      <c r="AM111" s="249"/>
      <c r="AN111" s="249"/>
      <c r="AO111" s="249"/>
      <c r="AP111" s="249"/>
      <c r="AQ111" s="249"/>
      <c r="AR111" s="249"/>
      <c r="AS111" s="249"/>
      <c r="AT111" s="249"/>
      <c r="AU111" s="249"/>
      <c r="AV111" s="249"/>
      <c r="AW111" s="249"/>
      <c r="AX111" s="249"/>
      <c r="AY111" s="249"/>
      <c r="AZ111" s="249"/>
      <c r="BA111" s="277"/>
      <c r="BB111" s="277"/>
      <c r="BC111" s="277"/>
      <c r="BD111" s="277"/>
      <c r="BE111" s="278"/>
      <c r="BG111" s="283"/>
      <c r="BH111" s="284"/>
      <c r="BI111" s="284"/>
      <c r="BJ111" s="284"/>
      <c r="BK111" s="284"/>
      <c r="BL111" s="284"/>
      <c r="BM111" s="284"/>
      <c r="BN111" s="284"/>
      <c r="BO111" s="284"/>
      <c r="BP111" s="284"/>
      <c r="BQ111" s="284"/>
      <c r="BR111" s="284"/>
      <c r="BS111" s="284"/>
      <c r="BT111" s="284"/>
      <c r="BU111" s="284"/>
      <c r="BV111" s="284"/>
      <c r="BW111" s="284"/>
      <c r="BX111" s="161"/>
      <c r="BY111" s="162"/>
      <c r="BZ111" s="162"/>
      <c r="CA111" s="162"/>
      <c r="CB111" s="162"/>
      <c r="CC111" s="162"/>
      <c r="CD111" s="163"/>
      <c r="CE111" s="170" t="s">
        <v>58</v>
      </c>
      <c r="CF111" s="172"/>
      <c r="CG111" s="172"/>
      <c r="CH111" s="172"/>
      <c r="CI111" s="172"/>
      <c r="CJ111" s="174" t="s">
        <v>59</v>
      </c>
    </row>
    <row r="112" spans="1:95" ht="10.5" customHeight="1" thickBot="1" x14ac:dyDescent="0.2">
      <c r="A112" s="230"/>
      <c r="B112" s="231"/>
      <c r="C112" s="83"/>
      <c r="D112" s="84"/>
      <c r="E112" s="84"/>
      <c r="F112" s="84"/>
      <c r="G112" s="266"/>
      <c r="H112" s="266"/>
      <c r="I112" s="266"/>
      <c r="J112" s="266"/>
      <c r="K112" s="266"/>
      <c r="L112" s="266"/>
      <c r="M112" s="266"/>
      <c r="N112" s="266"/>
      <c r="O112" s="266"/>
      <c r="P112" s="266"/>
      <c r="Q112" s="266"/>
      <c r="R112" s="266"/>
      <c r="S112" s="266"/>
      <c r="T112" s="266"/>
      <c r="U112" s="266"/>
      <c r="V112" s="266"/>
      <c r="W112" s="266"/>
      <c r="X112" s="266"/>
      <c r="Y112" s="266"/>
      <c r="Z112" s="266"/>
      <c r="AA112" s="266"/>
      <c r="AB112" s="266"/>
      <c r="AC112" s="266"/>
      <c r="AD112" s="266"/>
      <c r="AE112" s="266"/>
      <c r="AF112" s="266"/>
      <c r="AG112" s="266"/>
      <c r="AH112" s="266"/>
      <c r="AI112" s="266"/>
      <c r="AJ112" s="266"/>
      <c r="AK112" s="266"/>
      <c r="AL112" s="266"/>
      <c r="AM112" s="266"/>
      <c r="AN112" s="266"/>
      <c r="AO112" s="266"/>
      <c r="AP112" s="266"/>
      <c r="AQ112" s="266"/>
      <c r="AR112" s="266"/>
      <c r="AS112" s="266"/>
      <c r="AT112" s="266"/>
      <c r="AU112" s="266"/>
      <c r="AV112" s="266"/>
      <c r="AW112" s="266"/>
      <c r="AX112" s="266"/>
      <c r="AY112" s="266"/>
      <c r="AZ112" s="266"/>
      <c r="BA112" s="279"/>
      <c r="BB112" s="279"/>
      <c r="BC112" s="279"/>
      <c r="BD112" s="279"/>
      <c r="BE112" s="280"/>
      <c r="BG112" s="285"/>
      <c r="BH112" s="286"/>
      <c r="BI112" s="286"/>
      <c r="BJ112" s="286"/>
      <c r="BK112" s="286"/>
      <c r="BL112" s="286"/>
      <c r="BM112" s="286"/>
      <c r="BN112" s="286"/>
      <c r="BO112" s="286"/>
      <c r="BP112" s="286"/>
      <c r="BQ112" s="286"/>
      <c r="BR112" s="286"/>
      <c r="BS112" s="286"/>
      <c r="BT112" s="286"/>
      <c r="BU112" s="286"/>
      <c r="BV112" s="286"/>
      <c r="BW112" s="286"/>
      <c r="BX112" s="164"/>
      <c r="BY112" s="165"/>
      <c r="BZ112" s="165"/>
      <c r="CA112" s="165"/>
      <c r="CB112" s="165"/>
      <c r="CC112" s="165"/>
      <c r="CD112" s="166"/>
      <c r="CE112" s="171"/>
      <c r="CF112" s="173"/>
      <c r="CG112" s="173"/>
      <c r="CH112" s="173"/>
      <c r="CI112" s="173"/>
      <c r="CJ112" s="175"/>
    </row>
    <row r="113" spans="1:94" ht="10.5" customHeight="1" thickBot="1" x14ac:dyDescent="0.2">
      <c r="B113" s="66"/>
      <c r="C113" s="56"/>
      <c r="D113" s="56"/>
      <c r="E113" s="56"/>
      <c r="F113" s="56"/>
      <c r="G113" s="56"/>
      <c r="H113" s="56"/>
      <c r="I113" s="56"/>
      <c r="J113" s="56"/>
      <c r="K113" s="56"/>
      <c r="L113" s="56"/>
      <c r="M113" s="56"/>
      <c r="N113" s="56"/>
      <c r="O113" s="56"/>
      <c r="P113" s="56"/>
      <c r="Q113" s="56"/>
      <c r="R113" s="56"/>
      <c r="S113" s="56"/>
      <c r="T113" s="56"/>
      <c r="U113" s="56"/>
      <c r="V113" s="56"/>
      <c r="W113" s="56"/>
      <c r="X113" s="56"/>
      <c r="Y113" s="56"/>
    </row>
    <row r="114" spans="1:94" ht="10.5" customHeight="1" thickTop="1" x14ac:dyDescent="0.15">
      <c r="A114" s="118" t="s">
        <v>81</v>
      </c>
      <c r="B114" s="118"/>
      <c r="C114" s="118"/>
      <c r="D114" s="118"/>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18"/>
      <c r="AB114" s="118"/>
      <c r="AC114" s="118"/>
      <c r="AD114" s="118"/>
      <c r="AE114" s="118"/>
      <c r="AF114" s="118"/>
      <c r="AG114" s="118"/>
      <c r="AH114" s="118"/>
      <c r="AI114" s="89"/>
      <c r="AJ114" s="89"/>
      <c r="AK114" s="89"/>
      <c r="AL114" s="55"/>
      <c r="AM114" s="119" t="s">
        <v>82</v>
      </c>
      <c r="AN114" s="120"/>
      <c r="AO114" s="120"/>
      <c r="AP114" s="120"/>
      <c r="AQ114" s="121"/>
      <c r="AR114" s="55"/>
      <c r="AS114" s="55"/>
      <c r="AT114" s="55"/>
      <c r="AU114" s="55"/>
      <c r="AW114" s="122" t="s">
        <v>83</v>
      </c>
      <c r="AX114" s="123"/>
      <c r="AY114" s="123"/>
      <c r="AZ114" s="123"/>
      <c r="BA114" s="123"/>
      <c r="BB114" s="123"/>
      <c r="BC114" s="123"/>
      <c r="BD114" s="123"/>
      <c r="BE114" s="123"/>
      <c r="BF114" s="123"/>
      <c r="BG114" s="123"/>
      <c r="BH114" s="123"/>
      <c r="BI114" s="123"/>
      <c r="BJ114" s="123"/>
      <c r="BK114" s="123"/>
      <c r="BL114" s="123"/>
      <c r="BM114" s="123"/>
      <c r="BN114" s="123"/>
      <c r="BO114" s="124"/>
      <c r="BR114" s="128" t="s">
        <v>84</v>
      </c>
      <c r="BS114" s="129"/>
      <c r="BT114" s="129"/>
      <c r="BU114" s="129"/>
      <c r="BV114" s="129"/>
      <c r="BW114" s="129"/>
      <c r="BX114" s="129"/>
      <c r="BY114" s="130"/>
      <c r="BZ114" s="137">
        <f>CQ104</f>
        <v>0</v>
      </c>
      <c r="CA114" s="138"/>
      <c r="CB114" s="138"/>
      <c r="CC114" s="138"/>
      <c r="CD114" s="138"/>
      <c r="CE114" s="138"/>
      <c r="CF114" s="138"/>
      <c r="CG114" s="138"/>
      <c r="CH114" s="138"/>
      <c r="CI114" s="90"/>
      <c r="CJ114" s="91"/>
    </row>
    <row r="115" spans="1:94" ht="10.5" customHeight="1" x14ac:dyDescent="0.15">
      <c r="A115" s="118"/>
      <c r="B115" s="118"/>
      <c r="C115" s="118"/>
      <c r="D115" s="118"/>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18"/>
      <c r="AF115" s="118"/>
      <c r="AG115" s="118"/>
      <c r="AH115" s="118"/>
      <c r="AI115" s="89"/>
      <c r="AJ115" s="89"/>
      <c r="AK115" s="89"/>
      <c r="AL115" s="55"/>
      <c r="AM115" s="143"/>
      <c r="AN115" s="144"/>
      <c r="AO115" s="144"/>
      <c r="AP115" s="144"/>
      <c r="AQ115" s="145"/>
      <c r="AR115" s="55"/>
      <c r="AS115" s="55"/>
      <c r="AT115" s="55"/>
      <c r="AU115" s="55"/>
      <c r="AW115" s="125"/>
      <c r="AX115" s="126"/>
      <c r="AY115" s="126"/>
      <c r="AZ115" s="126"/>
      <c r="BA115" s="126"/>
      <c r="BB115" s="126"/>
      <c r="BC115" s="126"/>
      <c r="BD115" s="126"/>
      <c r="BE115" s="126"/>
      <c r="BF115" s="126"/>
      <c r="BG115" s="126"/>
      <c r="BH115" s="126"/>
      <c r="BI115" s="126"/>
      <c r="BJ115" s="126"/>
      <c r="BK115" s="126"/>
      <c r="BL115" s="126"/>
      <c r="BM115" s="126"/>
      <c r="BN115" s="126"/>
      <c r="BO115" s="127"/>
      <c r="BR115" s="131"/>
      <c r="BS115" s="132"/>
      <c r="BT115" s="132"/>
      <c r="BU115" s="132"/>
      <c r="BV115" s="132"/>
      <c r="BW115" s="132"/>
      <c r="BX115" s="132"/>
      <c r="BY115" s="133"/>
      <c r="BZ115" s="139"/>
      <c r="CA115" s="140"/>
      <c r="CB115" s="140"/>
      <c r="CC115" s="140"/>
      <c r="CD115" s="140"/>
      <c r="CE115" s="140"/>
      <c r="CF115" s="140"/>
      <c r="CG115" s="140"/>
      <c r="CH115" s="140"/>
      <c r="CI115" s="92"/>
      <c r="CJ115" s="93"/>
    </row>
    <row r="116" spans="1:94" ht="10.5" customHeight="1" x14ac:dyDescent="0.15">
      <c r="A116" s="118"/>
      <c r="B116" s="118"/>
      <c r="C116" s="118"/>
      <c r="D116" s="118"/>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8"/>
      <c r="AB116" s="118"/>
      <c r="AC116" s="118"/>
      <c r="AD116" s="118"/>
      <c r="AE116" s="118"/>
      <c r="AF116" s="118"/>
      <c r="AG116" s="118"/>
      <c r="AH116" s="118"/>
      <c r="AI116" s="89"/>
      <c r="AJ116" s="89"/>
      <c r="AK116" s="89"/>
      <c r="AL116" s="55"/>
      <c r="AM116" s="146"/>
      <c r="AN116" s="147"/>
      <c r="AO116" s="147"/>
      <c r="AP116" s="147"/>
      <c r="AQ116" s="148"/>
      <c r="AR116" s="55"/>
      <c r="AS116" s="55"/>
      <c r="AT116" s="55"/>
      <c r="AU116" s="55"/>
      <c r="AW116" s="152" t="str">
        <f>CQ17</f>
        <v>生協カード</v>
      </c>
      <c r="AX116" s="153"/>
      <c r="AY116" s="153"/>
      <c r="AZ116" s="153"/>
      <c r="BA116" s="153"/>
      <c r="BB116" s="153"/>
      <c r="BC116" s="153"/>
      <c r="BD116" s="153"/>
      <c r="BE116" s="96"/>
      <c r="BF116" s="96"/>
      <c r="BG116" s="156" t="str">
        <f>CQ19</f>
        <v>生協振込</v>
      </c>
      <c r="BH116" s="156"/>
      <c r="BI116" s="156"/>
      <c r="BJ116" s="156"/>
      <c r="BK116" s="156"/>
      <c r="BL116" s="156"/>
      <c r="BM116" s="156"/>
      <c r="BN116" s="96"/>
      <c r="BO116" s="97"/>
      <c r="BR116" s="131"/>
      <c r="BS116" s="132"/>
      <c r="BT116" s="132"/>
      <c r="BU116" s="132"/>
      <c r="BV116" s="132"/>
      <c r="BW116" s="132"/>
      <c r="BX116" s="132"/>
      <c r="BY116" s="133"/>
      <c r="BZ116" s="139"/>
      <c r="CA116" s="140"/>
      <c r="CB116" s="140"/>
      <c r="CC116" s="140"/>
      <c r="CD116" s="140"/>
      <c r="CE116" s="140"/>
      <c r="CF116" s="140"/>
      <c r="CG116" s="140"/>
      <c r="CH116" s="140"/>
      <c r="CI116" s="113" t="s">
        <v>85</v>
      </c>
      <c r="CJ116" s="114"/>
    </row>
    <row r="117" spans="1:94" ht="10.5" customHeight="1" thickBot="1" x14ac:dyDescent="0.2">
      <c r="A117" s="118"/>
      <c r="B117" s="118"/>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8"/>
      <c r="AG117" s="118"/>
      <c r="AH117" s="118"/>
      <c r="AI117" s="55"/>
      <c r="AJ117" s="55"/>
      <c r="AK117" s="55"/>
      <c r="AL117" s="55"/>
      <c r="AM117" s="149"/>
      <c r="AN117" s="150"/>
      <c r="AO117" s="150"/>
      <c r="AP117" s="150"/>
      <c r="AQ117" s="151"/>
      <c r="AR117" s="94"/>
      <c r="AS117" s="94"/>
      <c r="AT117" s="94"/>
      <c r="AU117" s="94"/>
      <c r="AV117" s="94"/>
      <c r="AW117" s="154"/>
      <c r="AX117" s="155"/>
      <c r="AY117" s="155"/>
      <c r="AZ117" s="155"/>
      <c r="BA117" s="155"/>
      <c r="BB117" s="155"/>
      <c r="BC117" s="155"/>
      <c r="BD117" s="155"/>
      <c r="BE117" s="98"/>
      <c r="BF117" s="98"/>
      <c r="BG117" s="157"/>
      <c r="BH117" s="157"/>
      <c r="BI117" s="157"/>
      <c r="BJ117" s="157"/>
      <c r="BK117" s="157"/>
      <c r="BL117" s="157"/>
      <c r="BM117" s="157"/>
      <c r="BN117" s="98"/>
      <c r="BO117" s="99"/>
      <c r="BR117" s="134"/>
      <c r="BS117" s="135"/>
      <c r="BT117" s="135"/>
      <c r="BU117" s="135"/>
      <c r="BV117" s="135"/>
      <c r="BW117" s="135"/>
      <c r="BX117" s="135"/>
      <c r="BY117" s="136"/>
      <c r="BZ117" s="141"/>
      <c r="CA117" s="142"/>
      <c r="CB117" s="142"/>
      <c r="CC117" s="142"/>
      <c r="CD117" s="142"/>
      <c r="CE117" s="142"/>
      <c r="CF117" s="142"/>
      <c r="CG117" s="142"/>
      <c r="CH117" s="142"/>
      <c r="CI117" s="115"/>
      <c r="CJ117" s="116"/>
    </row>
    <row r="118" spans="1:94" ht="10.5" customHeight="1" thickTop="1" x14ac:dyDescent="0.15">
      <c r="A118" s="94"/>
      <c r="B118" s="94"/>
      <c r="C118" s="94"/>
      <c r="D118" s="94"/>
      <c r="E118" s="94"/>
      <c r="F118" s="94"/>
      <c r="G118" s="94"/>
      <c r="H118" s="94"/>
      <c r="I118" s="94"/>
      <c r="J118" s="94"/>
      <c r="K118" s="94"/>
      <c r="L118" s="94"/>
      <c r="M118" s="94"/>
      <c r="N118" s="94"/>
      <c r="O118" s="94"/>
      <c r="P118" s="94"/>
      <c r="Q118" s="94"/>
      <c r="R118" s="94"/>
      <c r="S118" s="94"/>
      <c r="T118" s="94"/>
      <c r="U118" s="94"/>
      <c r="V118" s="94"/>
      <c r="W118" s="94"/>
      <c r="X118" s="94"/>
      <c r="Y118" s="94"/>
      <c r="Z118" s="94"/>
      <c r="AA118" s="94"/>
      <c r="AB118" s="94"/>
      <c r="AC118" s="94"/>
      <c r="AD118" s="94"/>
      <c r="AE118" s="94"/>
      <c r="AF118" s="95"/>
      <c r="AG118" s="94"/>
      <c r="AH118" s="94"/>
      <c r="AI118" s="94"/>
      <c r="AJ118" s="94"/>
      <c r="AK118" s="94"/>
      <c r="AL118" s="94"/>
      <c r="AM118" s="94"/>
      <c r="AN118" s="94"/>
      <c r="AO118" s="94"/>
      <c r="AP118" s="94"/>
      <c r="AQ118" s="94"/>
      <c r="AR118" s="94"/>
      <c r="AS118" s="94"/>
      <c r="AT118" s="94"/>
      <c r="AU118" s="94"/>
      <c r="AV118" s="94"/>
      <c r="AW118" s="117" t="s">
        <v>86</v>
      </c>
      <c r="AX118" s="117"/>
      <c r="AY118" s="117"/>
      <c r="AZ118" s="117"/>
      <c r="BA118" s="117"/>
      <c r="BB118" s="117"/>
      <c r="BC118" s="117"/>
      <c r="BD118" s="117"/>
      <c r="BE118" s="117"/>
      <c r="BF118" s="117"/>
      <c r="BG118" s="117"/>
      <c r="BH118" s="117"/>
      <c r="BI118" s="117"/>
      <c r="BJ118" s="117"/>
      <c r="BK118" s="117"/>
      <c r="BL118" s="117"/>
      <c r="BM118" s="117"/>
      <c r="BN118" s="117"/>
      <c r="BO118" s="117"/>
      <c r="BP118" s="117"/>
      <c r="BQ118" s="117"/>
      <c r="BR118" s="117"/>
      <c r="BS118" s="117"/>
      <c r="BT118" s="117"/>
      <c r="BU118" s="117"/>
      <c r="BV118" s="117"/>
      <c r="BW118" s="117"/>
      <c r="BX118" s="117"/>
      <c r="BY118" s="117"/>
      <c r="BZ118" s="117"/>
      <c r="CA118" s="117"/>
      <c r="CB118" s="117"/>
      <c r="CC118" s="117"/>
      <c r="CD118" s="117"/>
      <c r="CE118" s="117"/>
      <c r="CF118" s="117"/>
      <c r="CG118" s="117"/>
      <c r="CH118" s="117"/>
      <c r="CI118" s="117"/>
      <c r="CJ118" s="117"/>
      <c r="CK118" s="9"/>
      <c r="CL118" s="9"/>
      <c r="CM118" s="9"/>
      <c r="CN118" s="9"/>
      <c r="CO118" s="9"/>
    </row>
    <row r="119" spans="1:94" ht="10.5" customHeight="1" x14ac:dyDescent="0.15">
      <c r="A119" s="94"/>
      <c r="B119" s="94"/>
      <c r="C119" s="94"/>
      <c r="D119" s="94"/>
      <c r="E119" s="94"/>
      <c r="F119" s="94"/>
      <c r="G119" s="94"/>
      <c r="H119" s="94"/>
      <c r="I119" s="94"/>
      <c r="J119" s="94"/>
      <c r="K119" s="94"/>
      <c r="L119" s="94"/>
      <c r="M119" s="94"/>
      <c r="N119" s="94"/>
      <c r="O119" s="94"/>
      <c r="P119" s="94"/>
      <c r="Q119" s="94"/>
      <c r="R119" s="94"/>
      <c r="S119" s="94"/>
      <c r="T119" s="94"/>
      <c r="U119" s="94"/>
      <c r="V119" s="94"/>
      <c r="W119" s="94"/>
      <c r="X119" s="94"/>
      <c r="Y119" s="94"/>
      <c r="Z119" s="94"/>
      <c r="AA119" s="94"/>
      <c r="AB119" s="94"/>
      <c r="AC119" s="94"/>
      <c r="AD119" s="94"/>
      <c r="AE119" s="94"/>
      <c r="AF119" s="94"/>
      <c r="AG119" s="94"/>
      <c r="AH119" s="94"/>
      <c r="AI119" s="94"/>
      <c r="AJ119" s="94"/>
      <c r="AK119" s="94"/>
      <c r="AL119" s="94"/>
      <c r="AM119" s="94"/>
      <c r="AN119" s="94"/>
      <c r="AO119" s="94"/>
      <c r="AP119" s="94"/>
      <c r="AQ119" s="94"/>
      <c r="AR119" s="94"/>
      <c r="AS119" s="94"/>
      <c r="AT119" s="94"/>
      <c r="AU119" s="94"/>
      <c r="AV119" s="94"/>
      <c r="AW119" s="117"/>
      <c r="AX119" s="117"/>
      <c r="AY119" s="117"/>
      <c r="AZ119" s="117"/>
      <c r="BA119" s="117"/>
      <c r="BB119" s="117"/>
      <c r="BC119" s="117"/>
      <c r="BD119" s="117"/>
      <c r="BE119" s="117"/>
      <c r="BF119" s="117"/>
      <c r="BG119" s="117"/>
      <c r="BH119" s="117"/>
      <c r="BI119" s="117"/>
      <c r="BJ119" s="117"/>
      <c r="BK119" s="117"/>
      <c r="BL119" s="117"/>
      <c r="BM119" s="117"/>
      <c r="BN119" s="117"/>
      <c r="BO119" s="117"/>
      <c r="BP119" s="117"/>
      <c r="BQ119" s="117"/>
      <c r="BR119" s="117"/>
      <c r="BS119" s="117"/>
      <c r="BT119" s="117"/>
      <c r="BU119" s="117"/>
      <c r="BV119" s="117"/>
      <c r="BW119" s="117"/>
      <c r="BX119" s="117"/>
      <c r="BY119" s="117"/>
      <c r="BZ119" s="117"/>
      <c r="CA119" s="117"/>
      <c r="CB119" s="117"/>
      <c r="CC119" s="117"/>
      <c r="CD119" s="117"/>
      <c r="CE119" s="117"/>
      <c r="CF119" s="117"/>
      <c r="CG119" s="117"/>
      <c r="CH119" s="117"/>
      <c r="CI119" s="117"/>
      <c r="CJ119" s="117"/>
      <c r="CK119" s="9"/>
      <c r="CL119" s="9"/>
      <c r="CM119" s="9"/>
      <c r="CN119" s="9"/>
      <c r="CO119" s="9"/>
      <c r="CP119" s="9"/>
    </row>
    <row r="120" spans="1:94" ht="10.5" customHeight="1" x14ac:dyDescent="0.15">
      <c r="AF120" s="94"/>
      <c r="BG120" s="94"/>
      <c r="BH120" s="94"/>
      <c r="BI120" s="94"/>
      <c r="BJ120" s="94"/>
      <c r="BK120" s="94"/>
      <c r="BL120" s="94"/>
      <c r="BM120" s="94"/>
      <c r="BN120" s="94"/>
      <c r="BO120" s="94"/>
      <c r="BP120" s="94"/>
      <c r="BQ120" s="94"/>
      <c r="BR120" s="94"/>
      <c r="BS120" s="94"/>
      <c r="BT120" s="94"/>
      <c r="BU120" s="94"/>
      <c r="BV120" s="94"/>
      <c r="BW120" s="94"/>
      <c r="BX120" s="94"/>
      <c r="BY120" s="94"/>
      <c r="BZ120" s="94"/>
      <c r="CE120" s="18"/>
      <c r="CF120" s="18"/>
      <c r="CG120" s="18"/>
      <c r="CH120" s="18"/>
      <c r="CI120" s="18"/>
      <c r="CJ120" s="18"/>
      <c r="CP120" s="9"/>
    </row>
    <row r="121" spans="1:94" ht="10.5" customHeight="1" x14ac:dyDescent="0.15">
      <c r="BG121" s="94"/>
      <c r="BH121" s="94"/>
      <c r="BI121" s="94"/>
      <c r="BJ121" s="94"/>
      <c r="BK121" s="94"/>
      <c r="BL121" s="94"/>
      <c r="BM121" s="94"/>
      <c r="BN121" s="94"/>
      <c r="BO121" s="94"/>
      <c r="BP121" s="94"/>
      <c r="BQ121" s="94"/>
      <c r="BR121" s="94"/>
      <c r="BS121" s="94"/>
      <c r="BT121" s="94"/>
      <c r="BU121" s="94"/>
      <c r="BV121" s="94"/>
      <c r="BW121" s="94"/>
      <c r="BX121" s="94"/>
      <c r="BY121" s="94"/>
      <c r="BZ121" s="94"/>
      <c r="CE121" s="18"/>
      <c r="CF121" s="18"/>
      <c r="CG121" s="18"/>
      <c r="CH121" s="18"/>
      <c r="CI121" s="18"/>
      <c r="CJ121" s="18"/>
    </row>
    <row r="122" spans="1:94" ht="10.5" customHeight="1" x14ac:dyDescent="0.15">
      <c r="BG122" s="94"/>
      <c r="BH122" s="94"/>
      <c r="BI122" s="94"/>
      <c r="BJ122" s="94"/>
      <c r="BK122" s="94"/>
      <c r="BL122" s="94"/>
      <c r="BM122" s="94"/>
      <c r="BN122" s="94"/>
      <c r="BO122" s="94"/>
      <c r="BP122" s="94"/>
      <c r="BQ122" s="94"/>
      <c r="BR122" s="94"/>
      <c r="BS122" s="94"/>
      <c r="BT122" s="94"/>
      <c r="BU122" s="94"/>
      <c r="BV122" s="94"/>
      <c r="BW122" s="94"/>
      <c r="BX122" s="94"/>
      <c r="BY122" s="94"/>
      <c r="BZ122" s="94"/>
      <c r="CE122" s="18"/>
      <c r="CF122" s="18"/>
      <c r="CG122" s="18"/>
      <c r="CH122" s="18"/>
      <c r="CI122" s="18"/>
      <c r="CJ122" s="18"/>
    </row>
  </sheetData>
  <protectedRanges>
    <protectedRange sqref="N35:V36 G36:M36 G35:L35 N51:V52 G52:M52 G51:L51 N67:V68 G68:M68 G67:L67 N83:V84 G84:M84 G83:L83 N99:V100 G100:M100 G99:L99" name="範囲1_1_4_1_1_1"/>
  </protectedRanges>
  <mergeCells count="237">
    <mergeCell ref="CQ7:CQ8"/>
    <mergeCell ref="CP9:CP10"/>
    <mergeCell ref="CQ9:CQ10"/>
    <mergeCell ref="A10:S11"/>
    <mergeCell ref="U10:V25"/>
    <mergeCell ref="BY10:CI11"/>
    <mergeCell ref="X11:Y12"/>
    <mergeCell ref="Z11:AO12"/>
    <mergeCell ref="CP11:CP12"/>
    <mergeCell ref="CQ11:CQ12"/>
    <mergeCell ref="N2:AQ8"/>
    <mergeCell ref="AT3:AU8"/>
    <mergeCell ref="AW3:BB5"/>
    <mergeCell ref="CP5:CP6"/>
    <mergeCell ref="CQ5:CQ6"/>
    <mergeCell ref="AW6:BB8"/>
    <mergeCell ref="BC7:BD8"/>
    <mergeCell ref="BJ7:CJ8"/>
    <mergeCell ref="CP7:CP8"/>
    <mergeCell ref="BG4:CJ6"/>
    <mergeCell ref="CQ19:CQ20"/>
    <mergeCell ref="CR15:CR16"/>
    <mergeCell ref="CP17:CP18"/>
    <mergeCell ref="CQ17:CQ18"/>
    <mergeCell ref="A19:E21"/>
    <mergeCell ref="F19:S21"/>
    <mergeCell ref="W20:Y21"/>
    <mergeCell ref="Z20:BV21"/>
    <mergeCell ref="BY20:CJ21"/>
    <mergeCell ref="Z13:BV19"/>
    <mergeCell ref="CP13:CP14"/>
    <mergeCell ref="CQ13:CQ14"/>
    <mergeCell ref="A14:S18"/>
    <mergeCell ref="CP15:CP16"/>
    <mergeCell ref="CQ15:CQ16"/>
    <mergeCell ref="A12:E13"/>
    <mergeCell ref="F12:I13"/>
    <mergeCell ref="J12:L13"/>
    <mergeCell ref="M12:N13"/>
    <mergeCell ref="O12:Q13"/>
    <mergeCell ref="R12:S13"/>
    <mergeCell ref="A29:H30"/>
    <mergeCell ref="I29:N30"/>
    <mergeCell ref="O29:S30"/>
    <mergeCell ref="U29:CJ30"/>
    <mergeCell ref="A31:H32"/>
    <mergeCell ref="I31:N32"/>
    <mergeCell ref="O31:S32"/>
    <mergeCell ref="A22:E25"/>
    <mergeCell ref="F22:S25"/>
    <mergeCell ref="Z22:BQ25"/>
    <mergeCell ref="BR22:BV25"/>
    <mergeCell ref="BY22:CJ25"/>
    <mergeCell ref="A26:S27"/>
    <mergeCell ref="U27:CJ28"/>
    <mergeCell ref="A28:S28"/>
    <mergeCell ref="BG33:CJ33"/>
    <mergeCell ref="A34:B48"/>
    <mergeCell ref="BG34:CJ34"/>
    <mergeCell ref="D35:F37"/>
    <mergeCell ref="G35:V37"/>
    <mergeCell ref="BG35:BL36"/>
    <mergeCell ref="BM35:BQ36"/>
    <mergeCell ref="BR35:BW36"/>
    <mergeCell ref="BX35:CD36"/>
    <mergeCell ref="CE35:CJ36"/>
    <mergeCell ref="BX42:BY44"/>
    <mergeCell ref="BZ42:CD44"/>
    <mergeCell ref="CE42:CH42"/>
    <mergeCell ref="C43:F44"/>
    <mergeCell ref="G43:BE44"/>
    <mergeCell ref="CE44:CH44"/>
    <mergeCell ref="BG37:BL41"/>
    <mergeCell ref="BM37:BQ41"/>
    <mergeCell ref="BR37:BW41"/>
    <mergeCell ref="BX37:CD41"/>
    <mergeCell ref="CE37:CJ37"/>
    <mergeCell ref="G38:BE42"/>
    <mergeCell ref="CE38:CH38"/>
    <mergeCell ref="CE40:CH40"/>
    <mergeCell ref="BG42:BL44"/>
    <mergeCell ref="BM42:BW44"/>
    <mergeCell ref="G45:AZ48"/>
    <mergeCell ref="BA45:BE48"/>
    <mergeCell ref="BG45:BW48"/>
    <mergeCell ref="BX45:CD48"/>
    <mergeCell ref="CE45:CJ45"/>
    <mergeCell ref="CE46:CJ46"/>
    <mergeCell ref="CE47:CE48"/>
    <mergeCell ref="CF47:CI48"/>
    <mergeCell ref="CJ47:CJ48"/>
    <mergeCell ref="A50:B64"/>
    <mergeCell ref="D51:F53"/>
    <mergeCell ref="G51:V53"/>
    <mergeCell ref="BG51:BL52"/>
    <mergeCell ref="BM51:BQ52"/>
    <mergeCell ref="BR51:BW52"/>
    <mergeCell ref="G54:BE58"/>
    <mergeCell ref="BG58:BL60"/>
    <mergeCell ref="BM58:BW60"/>
    <mergeCell ref="G61:AZ64"/>
    <mergeCell ref="C59:F60"/>
    <mergeCell ref="G59:BE60"/>
    <mergeCell ref="BA61:BE64"/>
    <mergeCell ref="BG61:BW64"/>
    <mergeCell ref="BX51:CD52"/>
    <mergeCell ref="CE51:CJ52"/>
    <mergeCell ref="BG53:BL57"/>
    <mergeCell ref="BM53:BQ57"/>
    <mergeCell ref="BR53:BW57"/>
    <mergeCell ref="BX53:CD57"/>
    <mergeCell ref="CE53:CJ53"/>
    <mergeCell ref="CE54:CH54"/>
    <mergeCell ref="CE56:CH56"/>
    <mergeCell ref="BX61:CD64"/>
    <mergeCell ref="CE61:CJ61"/>
    <mergeCell ref="CE62:CJ62"/>
    <mergeCell ref="CE63:CE64"/>
    <mergeCell ref="CF63:CI64"/>
    <mergeCell ref="CJ63:CJ64"/>
    <mergeCell ref="BX58:BY60"/>
    <mergeCell ref="BZ58:CD60"/>
    <mergeCell ref="CE58:CH58"/>
    <mergeCell ref="CE59:CJ59"/>
    <mergeCell ref="CE60:CH60"/>
    <mergeCell ref="A66:B80"/>
    <mergeCell ref="D67:F69"/>
    <mergeCell ref="G67:V69"/>
    <mergeCell ref="BG67:BL68"/>
    <mergeCell ref="BM67:BQ68"/>
    <mergeCell ref="BR67:BW68"/>
    <mergeCell ref="G70:BE74"/>
    <mergeCell ref="BG74:BL76"/>
    <mergeCell ref="BM74:BW76"/>
    <mergeCell ref="G77:AZ80"/>
    <mergeCell ref="C75:F76"/>
    <mergeCell ref="G75:BE76"/>
    <mergeCell ref="BA77:BE80"/>
    <mergeCell ref="BG77:BW80"/>
    <mergeCell ref="BX67:CD68"/>
    <mergeCell ref="CE67:CJ68"/>
    <mergeCell ref="BG69:BL73"/>
    <mergeCell ref="BM69:BQ73"/>
    <mergeCell ref="BR69:BW73"/>
    <mergeCell ref="BX69:CD73"/>
    <mergeCell ref="CE69:CJ69"/>
    <mergeCell ref="CE70:CH70"/>
    <mergeCell ref="CE72:CH72"/>
    <mergeCell ref="BX77:CD80"/>
    <mergeCell ref="CE77:CJ77"/>
    <mergeCell ref="CE78:CJ78"/>
    <mergeCell ref="CE79:CE80"/>
    <mergeCell ref="CF79:CI80"/>
    <mergeCell ref="CJ79:CJ80"/>
    <mergeCell ref="BX74:BY76"/>
    <mergeCell ref="BZ74:CD76"/>
    <mergeCell ref="CE74:CH74"/>
    <mergeCell ref="CE75:CJ75"/>
    <mergeCell ref="CE76:CH76"/>
    <mergeCell ref="A82:B96"/>
    <mergeCell ref="D83:F85"/>
    <mergeCell ref="G83:V85"/>
    <mergeCell ref="BG83:BL84"/>
    <mergeCell ref="BM83:BQ84"/>
    <mergeCell ref="BR83:BW84"/>
    <mergeCell ref="G86:BE90"/>
    <mergeCell ref="BG90:BL92"/>
    <mergeCell ref="BM90:BW92"/>
    <mergeCell ref="G93:AZ96"/>
    <mergeCell ref="C91:F92"/>
    <mergeCell ref="G91:BE92"/>
    <mergeCell ref="BA93:BE96"/>
    <mergeCell ref="BG93:BW96"/>
    <mergeCell ref="BX83:CD84"/>
    <mergeCell ref="CE83:CJ84"/>
    <mergeCell ref="BG85:BL89"/>
    <mergeCell ref="BM85:BQ89"/>
    <mergeCell ref="BR85:BW89"/>
    <mergeCell ref="BX85:CD89"/>
    <mergeCell ref="CE85:CJ85"/>
    <mergeCell ref="CE86:CH86"/>
    <mergeCell ref="CE88:CH88"/>
    <mergeCell ref="BX93:CD96"/>
    <mergeCell ref="CE93:CJ93"/>
    <mergeCell ref="CE94:CJ94"/>
    <mergeCell ref="CE95:CE96"/>
    <mergeCell ref="CF95:CI96"/>
    <mergeCell ref="CJ95:CJ96"/>
    <mergeCell ref="BX90:BY92"/>
    <mergeCell ref="BZ90:CD92"/>
    <mergeCell ref="CE90:CH90"/>
    <mergeCell ref="CE91:CJ91"/>
    <mergeCell ref="CE92:CH92"/>
    <mergeCell ref="A98:B112"/>
    <mergeCell ref="D99:F101"/>
    <mergeCell ref="G99:V101"/>
    <mergeCell ref="BG99:BL100"/>
    <mergeCell ref="BM99:BQ100"/>
    <mergeCell ref="BR99:BW100"/>
    <mergeCell ref="G102:BE106"/>
    <mergeCell ref="BG106:BL108"/>
    <mergeCell ref="BM106:BW108"/>
    <mergeCell ref="G109:AZ112"/>
    <mergeCell ref="C107:F108"/>
    <mergeCell ref="G107:BE108"/>
    <mergeCell ref="BA109:BE112"/>
    <mergeCell ref="BG109:BW112"/>
    <mergeCell ref="BX99:CD100"/>
    <mergeCell ref="CE99:CJ100"/>
    <mergeCell ref="BG101:BL105"/>
    <mergeCell ref="BM101:BQ105"/>
    <mergeCell ref="BR101:BW105"/>
    <mergeCell ref="BX101:CD105"/>
    <mergeCell ref="CE101:CJ101"/>
    <mergeCell ref="CE102:CH102"/>
    <mergeCell ref="CE104:CH104"/>
    <mergeCell ref="BX109:CD112"/>
    <mergeCell ref="CE109:CJ109"/>
    <mergeCell ref="CE110:CJ110"/>
    <mergeCell ref="CE111:CE112"/>
    <mergeCell ref="CF111:CI112"/>
    <mergeCell ref="CJ111:CJ112"/>
    <mergeCell ref="BX106:BY108"/>
    <mergeCell ref="BZ106:CD108"/>
    <mergeCell ref="CE106:CH106"/>
    <mergeCell ref="CE107:CJ107"/>
    <mergeCell ref="CE108:CH108"/>
    <mergeCell ref="CI116:CJ117"/>
    <mergeCell ref="AW118:CJ119"/>
    <mergeCell ref="A114:AH117"/>
    <mergeCell ref="AM114:AQ114"/>
    <mergeCell ref="AW114:BO115"/>
    <mergeCell ref="BR114:BY117"/>
    <mergeCell ref="BZ114:CH117"/>
    <mergeCell ref="AM115:AQ117"/>
    <mergeCell ref="AW116:BD117"/>
    <mergeCell ref="BG116:BM117"/>
  </mergeCells>
  <phoneticPr fontId="2"/>
  <dataValidations count="6">
    <dataValidation type="list" allowBlank="1" showInputMessage="1" showErrorMessage="1" sqref="J12:L13" xr:uid="{00000000-0002-0000-0000-000000000000}">
      <formula1>"6,7,11,12"</formula1>
    </dataValidation>
    <dataValidation type="list" allowBlank="1" showInputMessage="1" showErrorMessage="1" sqref="O12:Q13" xr:uid="{00000000-0002-0000-0000-000001000000}">
      <formula1>$CP$35:$CP$64</formula1>
    </dataValidation>
    <dataValidation allowBlank="1" showInputMessage="1" showErrorMessage="1" error="商品番号をお確かめ下さい。_x000a_" sqref="BG42:BL44 BG90:BL92 BG58:BL60 BG74:BL76 BG106:BL108" xr:uid="{00000000-0002-0000-0000-000002000000}"/>
    <dataValidation type="list" allowBlank="1" showInputMessage="1" showErrorMessage="1" sqref="AM115:AQ117" xr:uid="{00000000-0002-0000-0000-000003000000}">
      <formula1>"×"</formula1>
    </dataValidation>
    <dataValidation type="list" allowBlank="1" showInputMessage="1" showErrorMessage="1" sqref="CE38:CH38" xr:uid="{00000000-0002-0000-0000-000004000000}">
      <formula1>"歳　暮,中　元"</formula1>
    </dataValidation>
    <dataValidation type="list" allowBlank="1" showInputMessage="1" showErrorMessage="1" errorTitle="商品番号を確認ください。" sqref="BG37:BL41 BG69:BL73 BG53:BL57 BG85:BL89 BG101:BL105" xr:uid="{00000000-0002-0000-0000-000005000000}">
      <formula1>$CP$35:$CP$81</formula1>
    </dataValidation>
  </dataValidations>
  <printOptions horizontalCentered="1" verticalCentered="1"/>
  <pageMargins left="0" right="0" top="0.19685039370078741" bottom="0" header="0.11811023622047245" footer="0.11811023622047245"/>
  <pageSetup paperSize="9" scale="66" fitToWidth="0" orientation="portrait"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85</xdr:col>
                    <xdr:colOff>95250</xdr:colOff>
                    <xdr:row>36</xdr:row>
                    <xdr:rowOff>66675</xdr:rowOff>
                  </from>
                  <to>
                    <xdr:col>87</xdr:col>
                    <xdr:colOff>104775</xdr:colOff>
                    <xdr:row>38</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85</xdr:col>
                    <xdr:colOff>85725</xdr:colOff>
                    <xdr:row>38</xdr:row>
                    <xdr:rowOff>76200</xdr:rowOff>
                  </from>
                  <to>
                    <xdr:col>87</xdr:col>
                    <xdr:colOff>85725</xdr:colOff>
                    <xdr:row>40</xdr:row>
                    <xdr:rowOff>66675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85</xdr:col>
                    <xdr:colOff>95250</xdr:colOff>
                    <xdr:row>40</xdr:row>
                    <xdr:rowOff>76200</xdr:rowOff>
                  </from>
                  <to>
                    <xdr:col>87</xdr:col>
                    <xdr:colOff>104775</xdr:colOff>
                    <xdr:row>42</xdr:row>
                    <xdr:rowOff>66675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85</xdr:col>
                    <xdr:colOff>85725</xdr:colOff>
                    <xdr:row>42</xdr:row>
                    <xdr:rowOff>66675</xdr:rowOff>
                  </from>
                  <to>
                    <xdr:col>87</xdr:col>
                    <xdr:colOff>85725</xdr:colOff>
                    <xdr:row>44</xdr:row>
                    <xdr:rowOff>47625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85</xdr:col>
                    <xdr:colOff>95250</xdr:colOff>
                    <xdr:row>52</xdr:row>
                    <xdr:rowOff>66675</xdr:rowOff>
                  </from>
                  <to>
                    <xdr:col>87</xdr:col>
                    <xdr:colOff>104775</xdr:colOff>
                    <xdr:row>54</xdr:row>
                    <xdr:rowOff>47625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85</xdr:col>
                    <xdr:colOff>85725</xdr:colOff>
                    <xdr:row>54</xdr:row>
                    <xdr:rowOff>76200</xdr:rowOff>
                  </from>
                  <to>
                    <xdr:col>87</xdr:col>
                    <xdr:colOff>85725</xdr:colOff>
                    <xdr:row>56</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85</xdr:col>
                    <xdr:colOff>95250</xdr:colOff>
                    <xdr:row>56</xdr:row>
                    <xdr:rowOff>66675</xdr:rowOff>
                  </from>
                  <to>
                    <xdr:col>87</xdr:col>
                    <xdr:colOff>104775</xdr:colOff>
                    <xdr:row>58</xdr:row>
                    <xdr:rowOff>47625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85</xdr:col>
                    <xdr:colOff>85725</xdr:colOff>
                    <xdr:row>58</xdr:row>
                    <xdr:rowOff>66675</xdr:rowOff>
                  </from>
                  <to>
                    <xdr:col>87</xdr:col>
                    <xdr:colOff>85725</xdr:colOff>
                    <xdr:row>60</xdr:row>
                    <xdr:rowOff>47625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85</xdr:col>
                    <xdr:colOff>95250</xdr:colOff>
                    <xdr:row>68</xdr:row>
                    <xdr:rowOff>66675</xdr:rowOff>
                  </from>
                  <to>
                    <xdr:col>87</xdr:col>
                    <xdr:colOff>104775</xdr:colOff>
                    <xdr:row>70</xdr:row>
                    <xdr:rowOff>47625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85</xdr:col>
                    <xdr:colOff>85725</xdr:colOff>
                    <xdr:row>70</xdr:row>
                    <xdr:rowOff>76200</xdr:rowOff>
                  </from>
                  <to>
                    <xdr:col>87</xdr:col>
                    <xdr:colOff>85725</xdr:colOff>
                    <xdr:row>72</xdr:row>
                    <xdr:rowOff>66675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85</xdr:col>
                    <xdr:colOff>95250</xdr:colOff>
                    <xdr:row>72</xdr:row>
                    <xdr:rowOff>66675</xdr:rowOff>
                  </from>
                  <to>
                    <xdr:col>87</xdr:col>
                    <xdr:colOff>104775</xdr:colOff>
                    <xdr:row>74</xdr:row>
                    <xdr:rowOff>47625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85</xdr:col>
                    <xdr:colOff>85725</xdr:colOff>
                    <xdr:row>74</xdr:row>
                    <xdr:rowOff>66675</xdr:rowOff>
                  </from>
                  <to>
                    <xdr:col>87</xdr:col>
                    <xdr:colOff>85725</xdr:colOff>
                    <xdr:row>76</xdr:row>
                    <xdr:rowOff>47625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85</xdr:col>
                    <xdr:colOff>95250</xdr:colOff>
                    <xdr:row>84</xdr:row>
                    <xdr:rowOff>66675</xdr:rowOff>
                  </from>
                  <to>
                    <xdr:col>87</xdr:col>
                    <xdr:colOff>104775</xdr:colOff>
                    <xdr:row>86</xdr:row>
                    <xdr:rowOff>47625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85</xdr:col>
                    <xdr:colOff>85725</xdr:colOff>
                    <xdr:row>86</xdr:row>
                    <xdr:rowOff>76200</xdr:rowOff>
                  </from>
                  <to>
                    <xdr:col>87</xdr:col>
                    <xdr:colOff>85725</xdr:colOff>
                    <xdr:row>88</xdr:row>
                    <xdr:rowOff>66675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85</xdr:col>
                    <xdr:colOff>95250</xdr:colOff>
                    <xdr:row>88</xdr:row>
                    <xdr:rowOff>66675</xdr:rowOff>
                  </from>
                  <to>
                    <xdr:col>87</xdr:col>
                    <xdr:colOff>104775</xdr:colOff>
                    <xdr:row>90</xdr:row>
                    <xdr:rowOff>47625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85</xdr:col>
                    <xdr:colOff>85725</xdr:colOff>
                    <xdr:row>90</xdr:row>
                    <xdr:rowOff>66675</xdr:rowOff>
                  </from>
                  <to>
                    <xdr:col>87</xdr:col>
                    <xdr:colOff>85725</xdr:colOff>
                    <xdr:row>92</xdr:row>
                    <xdr:rowOff>47625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85</xdr:col>
                    <xdr:colOff>95250</xdr:colOff>
                    <xdr:row>100</xdr:row>
                    <xdr:rowOff>66675</xdr:rowOff>
                  </from>
                  <to>
                    <xdr:col>87</xdr:col>
                    <xdr:colOff>104775</xdr:colOff>
                    <xdr:row>102</xdr:row>
                    <xdr:rowOff>47625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85</xdr:col>
                    <xdr:colOff>85725</xdr:colOff>
                    <xdr:row>102</xdr:row>
                    <xdr:rowOff>76200</xdr:rowOff>
                  </from>
                  <to>
                    <xdr:col>87</xdr:col>
                    <xdr:colOff>85725</xdr:colOff>
                    <xdr:row>104</xdr:row>
                    <xdr:rowOff>66675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85</xdr:col>
                    <xdr:colOff>95250</xdr:colOff>
                    <xdr:row>104</xdr:row>
                    <xdr:rowOff>66675</xdr:rowOff>
                  </from>
                  <to>
                    <xdr:col>87</xdr:col>
                    <xdr:colOff>104775</xdr:colOff>
                    <xdr:row>106</xdr:row>
                    <xdr:rowOff>47625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85</xdr:col>
                    <xdr:colOff>85725</xdr:colOff>
                    <xdr:row>106</xdr:row>
                    <xdr:rowOff>66675</xdr:rowOff>
                  </from>
                  <to>
                    <xdr:col>87</xdr:col>
                    <xdr:colOff>85725</xdr:colOff>
                    <xdr:row>108</xdr:row>
                    <xdr:rowOff>47625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7</xdr:col>
                    <xdr:colOff>57150</xdr:colOff>
                    <xdr:row>28</xdr:row>
                    <xdr:rowOff>38100</xdr:rowOff>
                  </from>
                  <to>
                    <xdr:col>9</xdr:col>
                    <xdr:colOff>47625</xdr:colOff>
                    <xdr:row>29</xdr:row>
                    <xdr:rowOff>104775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7</xdr:col>
                    <xdr:colOff>57150</xdr:colOff>
                    <xdr:row>30</xdr:row>
                    <xdr:rowOff>66675</xdr:rowOff>
                  </from>
                  <to>
                    <xdr:col>9</xdr:col>
                    <xdr:colOff>28575</xdr:colOff>
                    <xdr:row>31</xdr:row>
                    <xdr:rowOff>66675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12</xdr:col>
                    <xdr:colOff>85725</xdr:colOff>
                    <xdr:row>30</xdr:row>
                    <xdr:rowOff>76200</xdr:rowOff>
                  </from>
                  <to>
                    <xdr:col>14</xdr:col>
                    <xdr:colOff>66675</xdr:colOff>
                    <xdr:row>31</xdr:row>
                    <xdr:rowOff>76200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17</xdr:col>
                    <xdr:colOff>76200</xdr:colOff>
                    <xdr:row>30</xdr:row>
                    <xdr:rowOff>76200</xdr:rowOff>
                  </from>
                  <to>
                    <xdr:col>19</xdr:col>
                    <xdr:colOff>47625</xdr:colOff>
                    <xdr:row>31</xdr:row>
                    <xdr:rowOff>76200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56</xdr:col>
                    <xdr:colOff>0</xdr:colOff>
                    <xdr:row>115</xdr:row>
                    <xdr:rowOff>66675</xdr:rowOff>
                  </from>
                  <to>
                    <xdr:col>57</xdr:col>
                    <xdr:colOff>104775</xdr:colOff>
                    <xdr:row>116</xdr:row>
                    <xdr:rowOff>66675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64</xdr:col>
                    <xdr:colOff>123825</xdr:colOff>
                    <xdr:row>115</xdr:row>
                    <xdr:rowOff>66675</xdr:rowOff>
                  </from>
                  <to>
                    <xdr:col>66</xdr:col>
                    <xdr:colOff>104775</xdr:colOff>
                    <xdr:row>116</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申込書入力用（計算書付)  </vt:lpstr>
      <vt:lpstr>'申込書入力用（計算書付)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橋本康弘</dc:creator>
  <cp:lastModifiedBy>塚田 茉結</cp:lastModifiedBy>
  <cp:lastPrinted>2021-05-23T17:13:30Z</cp:lastPrinted>
  <dcterms:created xsi:type="dcterms:W3CDTF">2019-05-05T01:16:13Z</dcterms:created>
  <dcterms:modified xsi:type="dcterms:W3CDTF">2021-05-31T02:30:27Z</dcterms:modified>
</cp:coreProperties>
</file>